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yradovacie_kola" sheetId="1" r:id="rId1"/>
    <sheet name="Finále" sheetId="2" r:id="rId2"/>
    <sheet name="Cas" sheetId="3" r:id="rId3"/>
  </sheets>
  <definedNames/>
  <calcPr fullCalcOnLoad="1"/>
</workbook>
</file>

<file path=xl/sharedStrings.xml><?xml version="1.0" encoding="utf-8"?>
<sst xmlns="http://schemas.openxmlformats.org/spreadsheetml/2006/main" count="128" uniqueCount="44">
  <si>
    <t>Meno súťažiaceho</t>
  </si>
  <si>
    <t xml:space="preserve">Číslo </t>
  </si>
  <si>
    <t>pracoviska</t>
  </si>
  <si>
    <t>Dosiahnutý čas</t>
  </si>
  <si>
    <t>Minúty</t>
  </si>
  <si>
    <t>Sekundy</t>
  </si>
  <si>
    <t>Body</t>
  </si>
  <si>
    <t>Ohrada</t>
  </si>
  <si>
    <t xml:space="preserve">Celkové </t>
  </si>
  <si>
    <t>skóre</t>
  </si>
  <si>
    <t>Súťažné</t>
  </si>
  <si>
    <t>kolo</t>
  </si>
  <si>
    <t>poradie</t>
  </si>
  <si>
    <t>Strihanie</t>
  </si>
  <si>
    <t>Časomerač 1</t>
  </si>
  <si>
    <t>Časomerač 2</t>
  </si>
  <si>
    <t>Meno</t>
  </si>
  <si>
    <t>Podpis</t>
  </si>
  <si>
    <t>Počet strihaných ovcí:</t>
  </si>
  <si>
    <t>Finále</t>
  </si>
  <si>
    <t>Meno:</t>
  </si>
  <si>
    <t>Celé</t>
  </si>
  <si>
    <t>body</t>
  </si>
  <si>
    <t>Výpočet</t>
  </si>
  <si>
    <t>Časomerač 3</t>
  </si>
  <si>
    <t>sek.</t>
  </si>
  <si>
    <t>min.</t>
  </si>
  <si>
    <t>SEMIFINÁLE</t>
  </si>
  <si>
    <t>FINÁLE</t>
  </si>
  <si>
    <t>Výsledková listina - vyraďovacie kolá</t>
  </si>
  <si>
    <t>Výsledková listina - finále</t>
  </si>
  <si>
    <t>Časomerač 4</t>
  </si>
  <si>
    <t>Smoleňák Ondrej</t>
  </si>
  <si>
    <t>Smoleňák Tomáš</t>
  </si>
  <si>
    <t>Decký Juraj</t>
  </si>
  <si>
    <t>Šimák Adam</t>
  </si>
  <si>
    <t>Marek Marko</t>
  </si>
  <si>
    <t>Smoleňák Marcel</t>
  </si>
  <si>
    <t>Chamaj Marian</t>
  </si>
  <si>
    <t>Chlebuch Marian</t>
  </si>
  <si>
    <t>Toms Jakub</t>
  </si>
  <si>
    <t>Sepéši Radovan</t>
  </si>
  <si>
    <t>Smoleňák Šimon</t>
  </si>
  <si>
    <t>Húšťava Rudolf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</si>
</sst>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mm:ss.0;@"/>
    <numFmt numFmtId="175" formatCode="h:mm:ss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P\r\a\vd\a;&quot;Pravda&quot;;&quot;Nepravda&quot;"/>
    <numFmt numFmtId="180" formatCode="[$€-2]\ #\ ##,000_);[Red]\([$¥€-2]\ #\ ##,000\)"/>
  </numFmts>
  <fonts count="5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4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Arial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5" fillId="0" borderId="1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textRotation="255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51" fillId="0" borderId="30" xfId="0" applyFont="1" applyBorder="1" applyAlignment="1" applyProtection="1">
      <alignment horizontal="right"/>
      <protection/>
    </xf>
    <xf numFmtId="0" fontId="51" fillId="0" borderId="31" xfId="0" applyFont="1" applyBorder="1" applyAlignment="1" applyProtection="1">
      <alignment horizontal="right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52" fillId="0" borderId="30" xfId="0" applyFont="1" applyBorder="1" applyAlignment="1" applyProtection="1">
      <alignment horizontal="right"/>
      <protection/>
    </xf>
    <xf numFmtId="0" fontId="52" fillId="0" borderId="31" xfId="0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center" textRotation="255"/>
      <protection/>
    </xf>
    <xf numFmtId="0" fontId="6" fillId="0" borderId="18" xfId="0" applyFont="1" applyBorder="1" applyAlignment="1" applyProtection="1">
      <alignment horizontal="center" textRotation="255"/>
      <protection/>
    </xf>
    <xf numFmtId="0" fontId="6" fillId="0" borderId="20" xfId="0" applyFont="1" applyBorder="1" applyAlignment="1" applyProtection="1">
      <alignment horizontal="center" textRotation="255"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200025</xdr:colOff>
      <xdr:row>10</xdr:row>
      <xdr:rowOff>114300</xdr:rowOff>
    </xdr:from>
    <xdr:to>
      <xdr:col>26</xdr:col>
      <xdr:colOff>66675</xdr:colOff>
      <xdr:row>12</xdr:row>
      <xdr:rowOff>47625</xdr:rowOff>
    </xdr:to>
    <xdr:sp>
      <xdr:nvSpPr>
        <xdr:cNvPr id="1" name="Ovál 1"/>
        <xdr:cNvSpPr>
          <a:spLocks/>
        </xdr:cNvSpPr>
      </xdr:nvSpPr>
      <xdr:spPr>
        <a:xfrm>
          <a:off x="5791200" y="1771650"/>
          <a:ext cx="609600" cy="2571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0</xdr:row>
      <xdr:rowOff>152400</xdr:rowOff>
    </xdr:from>
    <xdr:to>
      <xdr:col>27</xdr:col>
      <xdr:colOff>323850</xdr:colOff>
      <xdr:row>2</xdr:row>
      <xdr:rowOff>57150</xdr:rowOff>
    </xdr:to>
    <xdr:sp>
      <xdr:nvSpPr>
        <xdr:cNvPr id="2" name="Ovál 1"/>
        <xdr:cNvSpPr>
          <a:spLocks/>
        </xdr:cNvSpPr>
      </xdr:nvSpPr>
      <xdr:spPr>
        <a:xfrm>
          <a:off x="6657975" y="152400"/>
          <a:ext cx="59055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361950</xdr:colOff>
      <xdr:row>16</xdr:row>
      <xdr:rowOff>123825</xdr:rowOff>
    </xdr:from>
    <xdr:to>
      <xdr:col>26</xdr:col>
      <xdr:colOff>571500</xdr:colOff>
      <xdr:row>18</xdr:row>
      <xdr:rowOff>47625</xdr:rowOff>
    </xdr:to>
    <xdr:sp>
      <xdr:nvSpPr>
        <xdr:cNvPr id="3" name="Ovál 1"/>
        <xdr:cNvSpPr>
          <a:spLocks/>
        </xdr:cNvSpPr>
      </xdr:nvSpPr>
      <xdr:spPr>
        <a:xfrm>
          <a:off x="6296025" y="2752725"/>
          <a:ext cx="609600" cy="2476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19</xdr:row>
      <xdr:rowOff>133350</xdr:rowOff>
    </xdr:from>
    <xdr:to>
      <xdr:col>27</xdr:col>
      <xdr:colOff>95250</xdr:colOff>
      <xdr:row>21</xdr:row>
      <xdr:rowOff>76200</xdr:rowOff>
    </xdr:to>
    <xdr:sp>
      <xdr:nvSpPr>
        <xdr:cNvPr id="4" name="Ovál 1"/>
        <xdr:cNvSpPr>
          <a:spLocks/>
        </xdr:cNvSpPr>
      </xdr:nvSpPr>
      <xdr:spPr>
        <a:xfrm>
          <a:off x="6410325" y="3248025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45</xdr:row>
      <xdr:rowOff>95250</xdr:rowOff>
    </xdr:from>
    <xdr:to>
      <xdr:col>27</xdr:col>
      <xdr:colOff>76200</xdr:colOff>
      <xdr:row>47</xdr:row>
      <xdr:rowOff>28575</xdr:rowOff>
    </xdr:to>
    <xdr:sp>
      <xdr:nvSpPr>
        <xdr:cNvPr id="5" name="Ovál 1"/>
        <xdr:cNvSpPr>
          <a:spLocks/>
        </xdr:cNvSpPr>
      </xdr:nvSpPr>
      <xdr:spPr>
        <a:xfrm>
          <a:off x="6400800" y="7419975"/>
          <a:ext cx="600075" cy="2571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50</xdr:row>
      <xdr:rowOff>104775</xdr:rowOff>
    </xdr:from>
    <xdr:to>
      <xdr:col>26</xdr:col>
      <xdr:colOff>19050</xdr:colOff>
      <xdr:row>52</xdr:row>
      <xdr:rowOff>38100</xdr:rowOff>
    </xdr:to>
    <xdr:sp>
      <xdr:nvSpPr>
        <xdr:cNvPr id="6" name="Ovál 1"/>
        <xdr:cNvSpPr>
          <a:spLocks/>
        </xdr:cNvSpPr>
      </xdr:nvSpPr>
      <xdr:spPr>
        <a:xfrm>
          <a:off x="5743575" y="8239125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31</xdr:row>
      <xdr:rowOff>104775</xdr:rowOff>
    </xdr:from>
    <xdr:to>
      <xdr:col>27</xdr:col>
      <xdr:colOff>152400</xdr:colOff>
      <xdr:row>33</xdr:row>
      <xdr:rowOff>47625</xdr:rowOff>
    </xdr:to>
    <xdr:sp>
      <xdr:nvSpPr>
        <xdr:cNvPr id="7" name="Ovál 1"/>
        <xdr:cNvSpPr>
          <a:spLocks/>
        </xdr:cNvSpPr>
      </xdr:nvSpPr>
      <xdr:spPr>
        <a:xfrm>
          <a:off x="6486525" y="5162550"/>
          <a:ext cx="59055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35</xdr:row>
      <xdr:rowOff>95250</xdr:rowOff>
    </xdr:from>
    <xdr:to>
      <xdr:col>26</xdr:col>
      <xdr:colOff>304800</xdr:colOff>
      <xdr:row>37</xdr:row>
      <xdr:rowOff>47625</xdr:rowOff>
    </xdr:to>
    <xdr:sp>
      <xdr:nvSpPr>
        <xdr:cNvPr id="8" name="Ovál 1"/>
        <xdr:cNvSpPr>
          <a:spLocks/>
        </xdr:cNvSpPr>
      </xdr:nvSpPr>
      <xdr:spPr>
        <a:xfrm>
          <a:off x="6019800" y="5800725"/>
          <a:ext cx="619125" cy="2762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3</xdr:row>
      <xdr:rowOff>104775</xdr:rowOff>
    </xdr:from>
    <xdr:to>
      <xdr:col>27</xdr:col>
      <xdr:colOff>209550</xdr:colOff>
      <xdr:row>5</xdr:row>
      <xdr:rowOff>57150</xdr:rowOff>
    </xdr:to>
    <xdr:sp>
      <xdr:nvSpPr>
        <xdr:cNvPr id="9" name="Ovál 1"/>
        <xdr:cNvSpPr>
          <a:spLocks/>
        </xdr:cNvSpPr>
      </xdr:nvSpPr>
      <xdr:spPr>
        <a:xfrm>
          <a:off x="6486525" y="628650"/>
          <a:ext cx="647700" cy="2762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43</xdr:row>
      <xdr:rowOff>57150</xdr:rowOff>
    </xdr:from>
    <xdr:to>
      <xdr:col>27</xdr:col>
      <xdr:colOff>161925</xdr:colOff>
      <xdr:row>45</xdr:row>
      <xdr:rowOff>0</xdr:rowOff>
    </xdr:to>
    <xdr:sp>
      <xdr:nvSpPr>
        <xdr:cNvPr id="10" name="Ovál 1"/>
        <xdr:cNvSpPr>
          <a:spLocks/>
        </xdr:cNvSpPr>
      </xdr:nvSpPr>
      <xdr:spPr>
        <a:xfrm>
          <a:off x="6419850" y="7058025"/>
          <a:ext cx="66675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28</xdr:row>
      <xdr:rowOff>133350</xdr:rowOff>
    </xdr:from>
    <xdr:to>
      <xdr:col>27</xdr:col>
      <xdr:colOff>200025</xdr:colOff>
      <xdr:row>30</xdr:row>
      <xdr:rowOff>66675</xdr:rowOff>
    </xdr:to>
    <xdr:sp>
      <xdr:nvSpPr>
        <xdr:cNvPr id="11" name="Ovál 1"/>
        <xdr:cNvSpPr>
          <a:spLocks/>
        </xdr:cNvSpPr>
      </xdr:nvSpPr>
      <xdr:spPr>
        <a:xfrm>
          <a:off x="6438900" y="4705350"/>
          <a:ext cx="685800" cy="2571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24</xdr:row>
      <xdr:rowOff>123825</xdr:rowOff>
    </xdr:from>
    <xdr:to>
      <xdr:col>26</xdr:col>
      <xdr:colOff>133350</xdr:colOff>
      <xdr:row>26</xdr:row>
      <xdr:rowOff>76200</xdr:rowOff>
    </xdr:to>
    <xdr:sp>
      <xdr:nvSpPr>
        <xdr:cNvPr id="12" name="Ovál 1"/>
        <xdr:cNvSpPr>
          <a:spLocks/>
        </xdr:cNvSpPr>
      </xdr:nvSpPr>
      <xdr:spPr>
        <a:xfrm>
          <a:off x="5705475" y="4048125"/>
          <a:ext cx="762000" cy="2762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view="pageLayout" zoomScaleNormal="70" workbookViewId="0" topLeftCell="A3">
      <selection activeCell="A22" sqref="A22:K549"/>
    </sheetView>
  </sheetViews>
  <sheetFormatPr defaultColWidth="9.140625" defaultRowHeight="12.75"/>
  <cols>
    <col min="1" max="1" width="11.57421875" style="75" customWidth="1"/>
    <col min="2" max="2" width="34.00390625" style="73" customWidth="1"/>
    <col min="3" max="3" width="14.7109375" style="73" customWidth="1"/>
    <col min="4" max="4" width="9.140625" style="73" customWidth="1"/>
    <col min="5" max="5" width="11.57421875" style="73" customWidth="1"/>
    <col min="6" max="6" width="9.140625" style="73" customWidth="1"/>
    <col min="7" max="7" width="14.8515625" style="73" customWidth="1"/>
    <col min="8" max="9" width="11.28125" style="73" customWidth="1"/>
    <col min="10" max="10" width="10.421875" style="73" customWidth="1"/>
    <col min="11" max="11" width="11.421875" style="74" customWidth="1"/>
    <col min="12" max="16384" width="9.140625" style="75" customWidth="1"/>
  </cols>
  <sheetData>
    <row r="2" spans="1:11" s="36" customFormat="1" ht="27" thickBot="1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3" ht="18.75" thickBot="1">
      <c r="A3" s="107" t="s">
        <v>18</v>
      </c>
      <c r="B3" s="108"/>
      <c r="C3" s="90">
        <v>5</v>
      </c>
    </row>
    <row r="4" ht="18.75" thickBot="1"/>
    <row r="5" spans="1:11" ht="18">
      <c r="A5" s="40" t="s">
        <v>10</v>
      </c>
      <c r="B5" s="105" t="s">
        <v>0</v>
      </c>
      <c r="C5" s="76" t="s">
        <v>1</v>
      </c>
      <c r="D5" s="109" t="s">
        <v>3</v>
      </c>
      <c r="E5" s="110"/>
      <c r="F5" s="111"/>
      <c r="G5" s="77" t="s">
        <v>13</v>
      </c>
      <c r="H5" s="77" t="s">
        <v>7</v>
      </c>
      <c r="I5" s="77" t="s">
        <v>21</v>
      </c>
      <c r="J5" s="78" t="s">
        <v>8</v>
      </c>
      <c r="K5" s="78" t="s">
        <v>8</v>
      </c>
    </row>
    <row r="6" spans="1:11" ht="18.75" thickBot="1">
      <c r="A6" s="44" t="s">
        <v>11</v>
      </c>
      <c r="B6" s="106"/>
      <c r="C6" s="79" t="s">
        <v>2</v>
      </c>
      <c r="D6" s="80" t="s">
        <v>4</v>
      </c>
      <c r="E6" s="81" t="s">
        <v>5</v>
      </c>
      <c r="F6" s="82" t="s">
        <v>6</v>
      </c>
      <c r="G6" s="83" t="s">
        <v>6</v>
      </c>
      <c r="H6" s="83" t="s">
        <v>6</v>
      </c>
      <c r="I6" s="83" t="s">
        <v>22</v>
      </c>
      <c r="J6" s="84" t="s">
        <v>9</v>
      </c>
      <c r="K6" s="84" t="s">
        <v>12</v>
      </c>
    </row>
    <row r="7" spans="1:10" ht="29.25" customHeight="1" thickBot="1">
      <c r="A7" s="85"/>
      <c r="B7" s="86"/>
      <c r="C7" s="74"/>
      <c r="F7" s="74"/>
      <c r="G7" s="74"/>
      <c r="H7" s="74"/>
      <c r="I7" s="74"/>
      <c r="J7" s="74"/>
    </row>
    <row r="8" spans="1:11" ht="18">
      <c r="A8" s="102">
        <v>1</v>
      </c>
      <c r="B8" s="4" t="s">
        <v>32</v>
      </c>
      <c r="C8" s="1">
        <v>1</v>
      </c>
      <c r="D8" s="1">
        <v>8</v>
      </c>
      <c r="E8" s="1">
        <v>32</v>
      </c>
      <c r="F8" s="87">
        <f>+D8*3+E8/20</f>
        <v>25.6</v>
      </c>
      <c r="G8" s="1">
        <v>30</v>
      </c>
      <c r="H8" s="1">
        <v>9</v>
      </c>
      <c r="I8" s="1">
        <v>0</v>
      </c>
      <c r="J8" s="87">
        <f>+F8+G8/$C$3+H8/$C$3+I8</f>
        <v>33.4</v>
      </c>
      <c r="K8" s="92">
        <v>5</v>
      </c>
    </row>
    <row r="9" spans="1:11" ht="18">
      <c r="A9" s="103"/>
      <c r="B9" s="5" t="s">
        <v>34</v>
      </c>
      <c r="C9" s="2">
        <v>2</v>
      </c>
      <c r="D9" s="2">
        <v>7</v>
      </c>
      <c r="E9" s="2">
        <v>31</v>
      </c>
      <c r="F9" s="88">
        <f>+D9*3+E9/20</f>
        <v>22.55</v>
      </c>
      <c r="G9" s="2">
        <v>24</v>
      </c>
      <c r="H9" s="2">
        <v>21</v>
      </c>
      <c r="I9" s="2">
        <v>0</v>
      </c>
      <c r="J9" s="88">
        <f>+F9+G9/$C$3+H9/$C$3+I9</f>
        <v>31.55</v>
      </c>
      <c r="K9" s="93">
        <v>3</v>
      </c>
    </row>
    <row r="10" spans="1:11" ht="18">
      <c r="A10" s="103"/>
      <c r="B10" s="5" t="s">
        <v>33</v>
      </c>
      <c r="C10" s="2">
        <v>3</v>
      </c>
      <c r="D10" s="2">
        <v>9</v>
      </c>
      <c r="E10" s="2">
        <v>35</v>
      </c>
      <c r="F10" s="88">
        <f>+D10*3+E10/20</f>
        <v>28.75</v>
      </c>
      <c r="G10" s="2">
        <v>25</v>
      </c>
      <c r="H10" s="2">
        <v>12</v>
      </c>
      <c r="I10" s="2">
        <v>0</v>
      </c>
      <c r="J10" s="88">
        <f>+F10+G10/$C$3+H10/$C$3+I10</f>
        <v>36.15</v>
      </c>
      <c r="K10" s="93">
        <v>8</v>
      </c>
    </row>
    <row r="11" spans="1:11" ht="18.75" thickBot="1">
      <c r="A11" s="104"/>
      <c r="B11" s="6" t="s">
        <v>40</v>
      </c>
      <c r="C11" s="3">
        <v>4</v>
      </c>
      <c r="D11" s="3">
        <v>12</v>
      </c>
      <c r="E11" s="3">
        <v>11</v>
      </c>
      <c r="F11" s="89">
        <f>+D11*3+E11/20</f>
        <v>36.55</v>
      </c>
      <c r="G11" s="3">
        <v>22</v>
      </c>
      <c r="H11" s="3">
        <v>10</v>
      </c>
      <c r="I11" s="3">
        <v>0</v>
      </c>
      <c r="J11" s="89">
        <f>+F11+G11/$C$3+H11/$C$3+I11</f>
        <v>42.949999999999996</v>
      </c>
      <c r="K11" s="94">
        <v>11</v>
      </c>
    </row>
    <row r="12" spans="2:11" ht="18.75" thickBot="1">
      <c r="B12" s="91"/>
      <c r="C12" s="91"/>
      <c r="D12" s="91"/>
      <c r="E12" s="91"/>
      <c r="G12" s="91"/>
      <c r="H12" s="91"/>
      <c r="I12" s="91"/>
      <c r="K12" s="95"/>
    </row>
    <row r="13" spans="1:11" ht="18">
      <c r="A13" s="102">
        <v>2</v>
      </c>
      <c r="B13" s="4" t="s">
        <v>41</v>
      </c>
      <c r="C13" s="1">
        <v>1</v>
      </c>
      <c r="D13" s="1">
        <v>7</v>
      </c>
      <c r="E13" s="1">
        <v>16</v>
      </c>
      <c r="F13" s="87">
        <f>+D13*3+E13/20</f>
        <v>21.8</v>
      </c>
      <c r="G13" s="1">
        <v>16</v>
      </c>
      <c r="H13" s="1">
        <v>40</v>
      </c>
      <c r="I13" s="1">
        <v>0</v>
      </c>
      <c r="J13" s="87">
        <f>+F13+G13/$C$3+H13/$C$3+I13</f>
        <v>33</v>
      </c>
      <c r="K13" s="92">
        <v>4</v>
      </c>
    </row>
    <row r="14" spans="1:11" ht="18">
      <c r="A14" s="103"/>
      <c r="B14" s="5" t="s">
        <v>35</v>
      </c>
      <c r="C14" s="2">
        <v>2</v>
      </c>
      <c r="D14" s="2">
        <v>10</v>
      </c>
      <c r="E14" s="2">
        <v>0</v>
      </c>
      <c r="F14" s="88">
        <f>+D14*3+E14/20</f>
        <v>30</v>
      </c>
      <c r="G14" s="2">
        <v>29</v>
      </c>
      <c r="H14" s="2">
        <v>34</v>
      </c>
      <c r="I14" s="2">
        <v>0</v>
      </c>
      <c r="J14" s="88">
        <f>+F14+G14/$C$3+H14/$C$3+I14</f>
        <v>42.599999999999994</v>
      </c>
      <c r="K14" s="93">
        <v>10</v>
      </c>
    </row>
    <row r="15" spans="1:11" ht="18">
      <c r="A15" s="103"/>
      <c r="B15" s="5" t="s">
        <v>37</v>
      </c>
      <c r="C15" s="2">
        <v>3</v>
      </c>
      <c r="D15" s="2">
        <v>9</v>
      </c>
      <c r="E15" s="2">
        <v>19</v>
      </c>
      <c r="F15" s="88">
        <f>+D15*3+E15/20</f>
        <v>27.95</v>
      </c>
      <c r="G15" s="2">
        <v>23</v>
      </c>
      <c r="H15" s="2">
        <v>14</v>
      </c>
      <c r="I15" s="2">
        <v>0</v>
      </c>
      <c r="J15" s="88">
        <f>+F15+G15/$C$3+H15/$C$3+I15</f>
        <v>35.349999999999994</v>
      </c>
      <c r="K15" s="93">
        <v>7</v>
      </c>
    </row>
    <row r="16" spans="1:11" ht="18.75" thickBot="1">
      <c r="A16" s="104"/>
      <c r="B16" s="6" t="s">
        <v>36</v>
      </c>
      <c r="C16" s="3">
        <v>4</v>
      </c>
      <c r="D16" s="3">
        <v>7</v>
      </c>
      <c r="E16" s="3">
        <v>19</v>
      </c>
      <c r="F16" s="89">
        <f>+D16*3+E16/20</f>
        <v>21.95</v>
      </c>
      <c r="G16" s="3">
        <v>17</v>
      </c>
      <c r="H16" s="3">
        <v>8</v>
      </c>
      <c r="I16" s="3">
        <v>0</v>
      </c>
      <c r="J16" s="89">
        <f>+F16+G16/$C$3+H16/$C$3+I16</f>
        <v>26.95</v>
      </c>
      <c r="K16" s="94">
        <v>1</v>
      </c>
    </row>
    <row r="17" spans="2:11" ht="18.75" thickBot="1">
      <c r="B17" s="91"/>
      <c r="C17" s="91"/>
      <c r="D17" s="91"/>
      <c r="E17" s="91"/>
      <c r="G17" s="91"/>
      <c r="H17" s="91"/>
      <c r="I17" s="91"/>
      <c r="K17" s="95"/>
    </row>
    <row r="18" spans="1:11" ht="18">
      <c r="A18" s="102">
        <v>3</v>
      </c>
      <c r="B18" s="4" t="s">
        <v>38</v>
      </c>
      <c r="C18" s="1">
        <v>1</v>
      </c>
      <c r="D18" s="1">
        <v>8</v>
      </c>
      <c r="E18" s="1">
        <v>15</v>
      </c>
      <c r="F18" s="87">
        <f>+D18*3+E18/20</f>
        <v>24.75</v>
      </c>
      <c r="G18" s="1">
        <v>22</v>
      </c>
      <c r="H18" s="1">
        <v>40</v>
      </c>
      <c r="I18" s="1">
        <v>0</v>
      </c>
      <c r="J18" s="87">
        <f>+F18+G18/$C$3+H18/$C$3+I18</f>
        <v>37.15</v>
      </c>
      <c r="K18" s="92">
        <v>9</v>
      </c>
    </row>
    <row r="19" spans="1:11" ht="18">
      <c r="A19" s="103"/>
      <c r="B19" s="5" t="s">
        <v>39</v>
      </c>
      <c r="C19" s="2">
        <v>2</v>
      </c>
      <c r="D19" s="2">
        <v>12</v>
      </c>
      <c r="E19" s="2">
        <v>39</v>
      </c>
      <c r="F19" s="88">
        <f>+D19*3+E19/20</f>
        <v>37.95</v>
      </c>
      <c r="G19" s="2">
        <v>35</v>
      </c>
      <c r="H19" s="2">
        <v>24</v>
      </c>
      <c r="I19" s="2">
        <v>0</v>
      </c>
      <c r="J19" s="88">
        <f>+F19+G19/$C$3+H19/$C$3+I19</f>
        <v>49.75</v>
      </c>
      <c r="K19" s="93">
        <v>12</v>
      </c>
    </row>
    <row r="20" spans="1:11" ht="18">
      <c r="A20" s="103"/>
      <c r="B20" s="5" t="s">
        <v>43</v>
      </c>
      <c r="C20" s="2">
        <v>3</v>
      </c>
      <c r="D20" s="2">
        <v>9</v>
      </c>
      <c r="E20" s="2">
        <v>11</v>
      </c>
      <c r="F20" s="88">
        <f>+D20*3+E20/20</f>
        <v>27.55</v>
      </c>
      <c r="G20" s="2">
        <v>17</v>
      </c>
      <c r="H20" s="2">
        <v>16</v>
      </c>
      <c r="I20" s="2">
        <v>0</v>
      </c>
      <c r="J20" s="88">
        <f>+F20+G20/$C$3+H20/$C$3+I20</f>
        <v>34.15</v>
      </c>
      <c r="K20" s="93">
        <v>6</v>
      </c>
    </row>
    <row r="21" spans="1:11" ht="18.75" thickBot="1">
      <c r="A21" s="104"/>
      <c r="B21" s="6" t="s">
        <v>42</v>
      </c>
      <c r="C21" s="3">
        <v>4</v>
      </c>
      <c r="D21" s="3">
        <v>8</v>
      </c>
      <c r="E21" s="3">
        <v>3</v>
      </c>
      <c r="F21" s="89">
        <f>+D21*3+E21/20</f>
        <v>24.15</v>
      </c>
      <c r="G21" s="3">
        <v>20</v>
      </c>
      <c r="H21" s="3">
        <v>13</v>
      </c>
      <c r="I21" s="3">
        <v>0</v>
      </c>
      <c r="J21" s="89">
        <f>+F21+G21/$C$3+H21/$C$3+I21</f>
        <v>30.75</v>
      </c>
      <c r="K21" s="94">
        <v>2</v>
      </c>
    </row>
  </sheetData>
  <sheetProtection/>
  <mergeCells count="7">
    <mergeCell ref="A18:A21"/>
    <mergeCell ref="A2:K2"/>
    <mergeCell ref="A8:A11"/>
    <mergeCell ref="B5:B6"/>
    <mergeCell ref="A3:B3"/>
    <mergeCell ref="D5:F5"/>
    <mergeCell ref="A13:A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&amp;LLiptovská Lúžna&amp;CMS v strihaní oviec&amp;R31. júla 2021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view="pageLayout" zoomScaleNormal="75" workbookViewId="0" topLeftCell="A4">
      <selection activeCell="K15" sqref="K15"/>
    </sheetView>
  </sheetViews>
  <sheetFormatPr defaultColWidth="9.140625" defaultRowHeight="12.75"/>
  <cols>
    <col min="1" max="1" width="11.57421875" style="37" customWidth="1"/>
    <col min="2" max="2" width="34.00390625" style="38" customWidth="1"/>
    <col min="3" max="3" width="16.28125" style="38" bestFit="1" customWidth="1"/>
    <col min="4" max="4" width="10.28125" style="38" bestFit="1" customWidth="1"/>
    <col min="5" max="5" width="13.140625" style="38" bestFit="1" customWidth="1"/>
    <col min="6" max="6" width="11.28125" style="38" bestFit="1" customWidth="1"/>
    <col min="7" max="7" width="14.8515625" style="38" customWidth="1"/>
    <col min="8" max="9" width="11.28125" style="38" customWidth="1"/>
    <col min="10" max="10" width="12.8515625" style="38" bestFit="1" customWidth="1"/>
    <col min="11" max="11" width="12.8515625" style="39" bestFit="1" customWidth="1"/>
    <col min="12" max="12" width="17.28125" style="37" customWidth="1"/>
    <col min="13" max="16384" width="9.140625" style="37" customWidth="1"/>
  </cols>
  <sheetData>
    <row r="2" spans="1:11" s="36" customFormat="1" ht="26.25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36" customFormat="1" ht="26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26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6" customFormat="1" ht="26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36" customFormat="1" ht="26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ht="18.75" thickBot="1"/>
    <row r="8" spans="1:11" s="36" customFormat="1" ht="27" thickBot="1">
      <c r="A8" s="127" t="s">
        <v>18</v>
      </c>
      <c r="B8" s="128"/>
      <c r="C8" s="72">
        <v>10</v>
      </c>
      <c r="K8" s="35"/>
    </row>
    <row r="9" ht="18.75" thickBot="1"/>
    <row r="10" spans="1:11" ht="18">
      <c r="A10" s="40" t="s">
        <v>10</v>
      </c>
      <c r="B10" s="117" t="s">
        <v>0</v>
      </c>
      <c r="C10" s="41" t="s">
        <v>1</v>
      </c>
      <c r="D10" s="119" t="s">
        <v>3</v>
      </c>
      <c r="E10" s="120"/>
      <c r="F10" s="121"/>
      <c r="G10" s="42" t="s">
        <v>13</v>
      </c>
      <c r="H10" s="42" t="s">
        <v>7</v>
      </c>
      <c r="I10" s="42" t="s">
        <v>21</v>
      </c>
      <c r="J10" s="43" t="s">
        <v>8</v>
      </c>
      <c r="K10" s="43" t="s">
        <v>8</v>
      </c>
    </row>
    <row r="11" spans="1:11" ht="18.75" thickBot="1">
      <c r="A11" s="44" t="s">
        <v>11</v>
      </c>
      <c r="B11" s="118"/>
      <c r="C11" s="45" t="s">
        <v>2</v>
      </c>
      <c r="D11" s="46" t="s">
        <v>4</v>
      </c>
      <c r="E11" s="47" t="s">
        <v>5</v>
      </c>
      <c r="F11" s="48" t="s">
        <v>6</v>
      </c>
      <c r="G11" s="49" t="s">
        <v>6</v>
      </c>
      <c r="H11" s="49" t="s">
        <v>6</v>
      </c>
      <c r="I11" s="49" t="s">
        <v>22</v>
      </c>
      <c r="J11" s="50" t="s">
        <v>9</v>
      </c>
      <c r="K11" s="50" t="s">
        <v>12</v>
      </c>
    </row>
    <row r="12" spans="1:10" ht="29.25" customHeight="1" thickBot="1">
      <c r="A12" s="51"/>
      <c r="B12" s="52"/>
      <c r="C12" s="39"/>
      <c r="F12" s="39"/>
      <c r="G12" s="39"/>
      <c r="H12" s="39"/>
      <c r="I12" s="39"/>
      <c r="J12" s="39"/>
    </row>
    <row r="13" spans="1:11" ht="39.75" customHeight="1">
      <c r="A13" s="129" t="s">
        <v>19</v>
      </c>
      <c r="B13" s="96" t="s">
        <v>34</v>
      </c>
      <c r="C13" s="7">
        <v>3</v>
      </c>
      <c r="D13" s="7">
        <v>15</v>
      </c>
      <c r="E13" s="7">
        <v>29</v>
      </c>
      <c r="F13" s="53">
        <f>+D13*3+E13/20</f>
        <v>46.45</v>
      </c>
      <c r="G13" s="7">
        <v>40</v>
      </c>
      <c r="H13" s="7">
        <v>31</v>
      </c>
      <c r="I13" s="7">
        <v>0</v>
      </c>
      <c r="J13" s="53">
        <f>+F13+G13/$C$8+H13/$C$8+I13</f>
        <v>53.550000000000004</v>
      </c>
      <c r="K13" s="8">
        <v>4</v>
      </c>
    </row>
    <row r="14" spans="1:11" ht="39.75" customHeight="1">
      <c r="A14" s="130"/>
      <c r="B14" s="97" t="s">
        <v>41</v>
      </c>
      <c r="C14" s="9">
        <v>2</v>
      </c>
      <c r="D14" s="9">
        <v>13</v>
      </c>
      <c r="E14" s="9">
        <v>44</v>
      </c>
      <c r="F14" s="54">
        <f>+D14*3+E14/20</f>
        <v>41.2</v>
      </c>
      <c r="G14" s="9">
        <v>35</v>
      </c>
      <c r="H14" s="9">
        <v>41</v>
      </c>
      <c r="I14" s="9">
        <v>0</v>
      </c>
      <c r="J14" s="54">
        <f>+F14+G14/$C$8+H14/$C$8+I14</f>
        <v>48.800000000000004</v>
      </c>
      <c r="K14" s="10">
        <v>2</v>
      </c>
    </row>
    <row r="15" spans="1:11" ht="39.75" customHeight="1">
      <c r="A15" s="130"/>
      <c r="B15" s="97" t="s">
        <v>36</v>
      </c>
      <c r="C15" s="9">
        <v>1</v>
      </c>
      <c r="D15" s="9">
        <v>13</v>
      </c>
      <c r="E15" s="9">
        <v>14</v>
      </c>
      <c r="F15" s="54">
        <f>+D15*3+E15/20</f>
        <v>39.7</v>
      </c>
      <c r="G15" s="9">
        <v>30</v>
      </c>
      <c r="H15" s="9">
        <v>20</v>
      </c>
      <c r="I15" s="9">
        <v>0</v>
      </c>
      <c r="J15" s="54">
        <f>+F15+G15/$C$8+H15/$C$8+I15</f>
        <v>44.7</v>
      </c>
      <c r="K15" s="10">
        <v>1</v>
      </c>
    </row>
    <row r="16" spans="1:11" ht="39.75" customHeight="1" thickBot="1">
      <c r="A16" s="131"/>
      <c r="B16" s="98" t="s">
        <v>42</v>
      </c>
      <c r="C16" s="11">
        <v>4</v>
      </c>
      <c r="D16" s="11">
        <v>15</v>
      </c>
      <c r="E16" s="11">
        <v>24</v>
      </c>
      <c r="F16" s="55">
        <f>+D16*3+E16/20</f>
        <v>46.2</v>
      </c>
      <c r="G16" s="11">
        <v>36</v>
      </c>
      <c r="H16" s="11">
        <v>31</v>
      </c>
      <c r="I16" s="11">
        <v>0</v>
      </c>
      <c r="J16" s="55">
        <f>+F16+G16/$C$8+H16/$C$8+I16</f>
        <v>52.900000000000006</v>
      </c>
      <c r="K16" s="12">
        <v>3</v>
      </c>
    </row>
    <row r="17" spans="1:11" ht="39.75" customHeight="1">
      <c r="A17" s="56"/>
      <c r="B17" s="57"/>
      <c r="C17" s="58"/>
      <c r="D17" s="58"/>
      <c r="E17" s="58"/>
      <c r="F17" s="59"/>
      <c r="G17" s="58"/>
      <c r="H17" s="58"/>
      <c r="I17" s="58"/>
      <c r="J17" s="59"/>
      <c r="K17" s="58"/>
    </row>
    <row r="18" spans="3:9" ht="18">
      <c r="C18" s="38" t="s">
        <v>16</v>
      </c>
      <c r="F18" s="116" t="s">
        <v>17</v>
      </c>
      <c r="G18" s="116"/>
      <c r="H18" s="116"/>
      <c r="I18" s="39"/>
    </row>
    <row r="19" ht="18.75" thickBot="1">
      <c r="J19" s="67"/>
    </row>
    <row r="20" spans="2:9" ht="18">
      <c r="B20" s="60" t="s">
        <v>14</v>
      </c>
      <c r="C20" s="122" t="e">
        <f>+Vyradovacie_kola!#REF!</f>
        <v>#REF!</v>
      </c>
      <c r="D20" s="122"/>
      <c r="E20" s="61"/>
      <c r="F20" s="112"/>
      <c r="G20" s="113"/>
      <c r="H20" s="125"/>
      <c r="I20" s="63"/>
    </row>
    <row r="21" spans="2:9" ht="18.75" thickBot="1">
      <c r="B21" s="64"/>
      <c r="C21" s="69"/>
      <c r="D21" s="69"/>
      <c r="E21" s="65"/>
      <c r="F21" s="114"/>
      <c r="G21" s="115"/>
      <c r="H21" s="126"/>
      <c r="I21" s="63"/>
    </row>
    <row r="22" spans="3:4" ht="18.75" thickBot="1">
      <c r="C22" s="70"/>
      <c r="D22" s="70"/>
    </row>
    <row r="23" spans="2:9" ht="18">
      <c r="B23" s="60" t="s">
        <v>15</v>
      </c>
      <c r="C23" s="122" t="e">
        <f>+Vyradovacie_kola!#REF!</f>
        <v>#REF!</v>
      </c>
      <c r="D23" s="122"/>
      <c r="E23" s="61"/>
      <c r="F23" s="112"/>
      <c r="G23" s="113"/>
      <c r="H23" s="62"/>
      <c r="I23" s="63"/>
    </row>
    <row r="24" spans="2:9" ht="18.75" thickBot="1">
      <c r="B24" s="64"/>
      <c r="C24" s="69"/>
      <c r="D24" s="69"/>
      <c r="E24" s="65"/>
      <c r="F24" s="114"/>
      <c r="G24" s="115"/>
      <c r="H24" s="66"/>
      <c r="I24" s="63"/>
    </row>
    <row r="25" spans="2:9" ht="18.75" thickBot="1">
      <c r="B25" s="67"/>
      <c r="C25" s="71"/>
      <c r="D25" s="71"/>
      <c r="E25" s="67"/>
      <c r="F25" s="63"/>
      <c r="G25" s="63"/>
      <c r="H25" s="63"/>
      <c r="I25" s="63"/>
    </row>
    <row r="26" spans="2:9" ht="18">
      <c r="B26" s="60" t="s">
        <v>24</v>
      </c>
      <c r="C26" s="122" t="e">
        <f>+Vyradovacie_kola!#REF!</f>
        <v>#REF!</v>
      </c>
      <c r="D26" s="122"/>
      <c r="E26" s="61"/>
      <c r="F26" s="112"/>
      <c r="G26" s="113"/>
      <c r="H26" s="62"/>
      <c r="I26" s="63"/>
    </row>
    <row r="27" spans="2:9" ht="18.75" thickBot="1">
      <c r="B27" s="64"/>
      <c r="C27" s="69"/>
      <c r="D27" s="69"/>
      <c r="E27" s="65"/>
      <c r="F27" s="114"/>
      <c r="G27" s="115"/>
      <c r="H27" s="66"/>
      <c r="I27" s="63"/>
    </row>
    <row r="28" spans="3:9" ht="18.75" thickBot="1">
      <c r="C28" s="70"/>
      <c r="D28" s="70"/>
      <c r="F28" s="68"/>
      <c r="G28" s="68"/>
      <c r="H28" s="68"/>
      <c r="I28" s="68"/>
    </row>
    <row r="29" spans="2:9" ht="18">
      <c r="B29" s="60" t="s">
        <v>31</v>
      </c>
      <c r="C29" s="122" t="e">
        <f>+Vyradovacie_kola!#REF!</f>
        <v>#REF!</v>
      </c>
      <c r="D29" s="122"/>
      <c r="E29" s="61"/>
      <c r="F29" s="112"/>
      <c r="G29" s="113"/>
      <c r="H29" s="123"/>
      <c r="I29" s="19"/>
    </row>
    <row r="30" spans="2:9" ht="18.75" thickBot="1">
      <c r="B30" s="64"/>
      <c r="C30" s="65"/>
      <c r="D30" s="65"/>
      <c r="E30" s="65"/>
      <c r="F30" s="114"/>
      <c r="G30" s="115"/>
      <c r="H30" s="124"/>
      <c r="I30" s="19"/>
    </row>
    <row r="31" ht="18.75" thickBot="1"/>
    <row r="32" spans="2:8" ht="18">
      <c r="B32" s="60" t="s">
        <v>23</v>
      </c>
      <c r="C32" s="122" t="e">
        <f>+Vyradovacie_kola!#REF!</f>
        <v>#REF!</v>
      </c>
      <c r="D32" s="122"/>
      <c r="E32" s="61"/>
      <c r="F32" s="112"/>
      <c r="G32" s="113"/>
      <c r="H32" s="123"/>
    </row>
    <row r="33" spans="2:8" ht="18.75" thickBot="1">
      <c r="B33" s="64"/>
      <c r="C33" s="65"/>
      <c r="D33" s="65"/>
      <c r="E33" s="65"/>
      <c r="F33" s="114"/>
      <c r="G33" s="115"/>
      <c r="H33" s="124"/>
    </row>
  </sheetData>
  <sheetProtection/>
  <mergeCells count="17">
    <mergeCell ref="C32:D32"/>
    <mergeCell ref="F32:H33"/>
    <mergeCell ref="C23:D23"/>
    <mergeCell ref="F23:G24"/>
    <mergeCell ref="C29:D29"/>
    <mergeCell ref="F29:H30"/>
    <mergeCell ref="C26:D26"/>
    <mergeCell ref="F26:G27"/>
    <mergeCell ref="C20:D20"/>
    <mergeCell ref="F20:G21"/>
    <mergeCell ref="H20:H21"/>
    <mergeCell ref="A2:K2"/>
    <mergeCell ref="A8:B8"/>
    <mergeCell ref="B10:B11"/>
    <mergeCell ref="D10:F10"/>
    <mergeCell ref="A13:A16"/>
    <mergeCell ref="F18:H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&amp;LLiptovská Lúžna&amp;CMS v strihaní oviec&amp;R31. júla 2021</oddHead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view="pageLayout" workbookViewId="0" topLeftCell="A17">
      <selection activeCell="AB54" sqref="AB54"/>
    </sheetView>
  </sheetViews>
  <sheetFormatPr defaultColWidth="8.8515625" defaultRowHeight="12.75"/>
  <cols>
    <col min="1" max="1" width="6.28125" style="34" customWidth="1"/>
    <col min="2" max="2" width="6.140625" style="17" customWidth="1"/>
    <col min="3" max="3" width="5.421875" style="17" customWidth="1"/>
    <col min="4" max="4" width="4.57421875" style="17" hidden="1" customWidth="1"/>
    <col min="5" max="5" width="0.13671875" style="17" hidden="1" customWidth="1"/>
    <col min="6" max="6" width="4.28125" style="17" hidden="1" customWidth="1"/>
    <col min="7" max="7" width="5.140625" style="17" customWidth="1"/>
    <col min="8" max="8" width="4.8515625" style="17" customWidth="1"/>
    <col min="9" max="9" width="3.28125" style="17" customWidth="1"/>
    <col min="10" max="10" width="5.8515625" style="34" customWidth="1"/>
    <col min="11" max="11" width="5.7109375" style="17" customWidth="1"/>
    <col min="12" max="12" width="5.28125" style="17" customWidth="1"/>
    <col min="13" max="15" width="0" style="17" hidden="1" customWidth="1"/>
    <col min="16" max="16" width="4.7109375" style="17" customWidth="1"/>
    <col min="17" max="17" width="5.7109375" style="17" customWidth="1"/>
    <col min="18" max="18" width="8.140625" style="17" customWidth="1"/>
    <col min="19" max="19" width="6.8515625" style="34" customWidth="1"/>
    <col min="20" max="20" width="5.140625" style="17" customWidth="1"/>
    <col min="21" max="21" width="5.28125" style="17" customWidth="1"/>
    <col min="22" max="24" width="5.28125" style="17" hidden="1" customWidth="1"/>
    <col min="25" max="25" width="5.140625" style="17" customWidth="1"/>
    <col min="26" max="26" width="6.00390625" style="17" customWidth="1"/>
    <col min="27" max="16384" width="8.8515625" style="17" customWidth="1"/>
  </cols>
  <sheetData>
    <row r="1" spans="1:26" ht="15.75">
      <c r="A1" s="136" t="s">
        <v>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6"/>
      <c r="S1" s="132" t="s">
        <v>28</v>
      </c>
      <c r="T1" s="133"/>
      <c r="U1" s="133"/>
      <c r="V1" s="133"/>
      <c r="W1" s="133"/>
      <c r="X1" s="133"/>
      <c r="Y1" s="133"/>
      <c r="Z1" s="100"/>
    </row>
    <row r="2" spans="1:26" s="22" customFormat="1" ht="12.75">
      <c r="A2" s="18" t="s">
        <v>20</v>
      </c>
      <c r="B2" s="134" t="e">
        <f>+#REF!</f>
        <v>#REF!</v>
      </c>
      <c r="C2" s="134"/>
      <c r="D2" s="134"/>
      <c r="E2" s="134"/>
      <c r="F2" s="134"/>
      <c r="G2" s="134"/>
      <c r="H2" s="134"/>
      <c r="I2" s="20"/>
      <c r="J2" s="21" t="s">
        <v>20</v>
      </c>
      <c r="K2" s="134" t="e">
        <f>+#REF!</f>
        <v>#REF!</v>
      </c>
      <c r="L2" s="134"/>
      <c r="M2" s="134"/>
      <c r="N2" s="134"/>
      <c r="O2" s="134"/>
      <c r="P2" s="134"/>
      <c r="Q2" s="134"/>
      <c r="R2" s="20"/>
      <c r="S2" s="21" t="s">
        <v>20</v>
      </c>
      <c r="T2" s="134" t="str">
        <f>+Finále!B13</f>
        <v>Decký Juraj</v>
      </c>
      <c r="U2" s="134"/>
      <c r="V2" s="134"/>
      <c r="W2" s="134"/>
      <c r="X2" s="134"/>
      <c r="Y2" s="134"/>
      <c r="Z2" s="135"/>
    </row>
    <row r="3" spans="1:26" ht="12.75">
      <c r="A3" s="23"/>
      <c r="B3" s="24" t="s">
        <v>26</v>
      </c>
      <c r="C3" s="24" t="s">
        <v>25</v>
      </c>
      <c r="D3" s="25"/>
      <c r="E3" s="25"/>
      <c r="F3" s="25"/>
      <c r="G3" s="25" t="s">
        <v>26</v>
      </c>
      <c r="H3" s="25" t="s">
        <v>25</v>
      </c>
      <c r="I3" s="25"/>
      <c r="J3" s="26"/>
      <c r="K3" s="24" t="s">
        <v>26</v>
      </c>
      <c r="L3" s="24" t="s">
        <v>25</v>
      </c>
      <c r="M3" s="25"/>
      <c r="N3" s="25"/>
      <c r="O3" s="25"/>
      <c r="P3" s="25" t="s">
        <v>26</v>
      </c>
      <c r="Q3" s="25" t="s">
        <v>25</v>
      </c>
      <c r="R3" s="25"/>
      <c r="S3" s="26"/>
      <c r="T3" s="24" t="s">
        <v>26</v>
      </c>
      <c r="U3" s="24" t="s">
        <v>25</v>
      </c>
      <c r="V3" s="25"/>
      <c r="W3" s="25"/>
      <c r="X3" s="25"/>
      <c r="Y3" s="25" t="s">
        <v>26</v>
      </c>
      <c r="Z3" s="27" t="s">
        <v>25</v>
      </c>
    </row>
    <row r="4" spans="1:26" ht="12.75">
      <c r="A4" s="23">
        <v>1</v>
      </c>
      <c r="B4" s="13"/>
      <c r="C4" s="13"/>
      <c r="D4" s="25">
        <f aca="true" t="shared" si="0" ref="D4:D13">60*(B4)+C4</f>
        <v>0</v>
      </c>
      <c r="E4" s="25"/>
      <c r="F4" s="25"/>
      <c r="G4" s="25">
        <f>+B4</f>
        <v>0</v>
      </c>
      <c r="H4" s="25">
        <f>+C4</f>
        <v>0</v>
      </c>
      <c r="I4" s="25"/>
      <c r="J4" s="26">
        <v>1</v>
      </c>
      <c r="K4" s="13"/>
      <c r="L4" s="13"/>
      <c r="M4" s="25">
        <f aca="true" t="shared" si="1" ref="M4:M13">60*K4+L4</f>
        <v>0</v>
      </c>
      <c r="N4" s="25">
        <f aca="true" t="shared" si="2" ref="N4:N13">+M4-M3</f>
        <v>0</v>
      </c>
      <c r="O4" s="25"/>
      <c r="P4" s="25">
        <f>+K4</f>
        <v>0</v>
      </c>
      <c r="Q4" s="25">
        <f>+L4</f>
        <v>0</v>
      </c>
      <c r="R4" s="25"/>
      <c r="S4" s="26">
        <v>1</v>
      </c>
      <c r="T4" s="13">
        <v>1</v>
      </c>
      <c r="U4" s="13">
        <v>39</v>
      </c>
      <c r="V4" s="25">
        <f>60*T4+U4</f>
        <v>99</v>
      </c>
      <c r="W4" s="25"/>
      <c r="X4" s="25"/>
      <c r="Y4" s="25">
        <f>+T4</f>
        <v>1</v>
      </c>
      <c r="Z4" s="27">
        <f>+U4</f>
        <v>39</v>
      </c>
    </row>
    <row r="5" spans="1:26" ht="12.75">
      <c r="A5" s="23">
        <v>2</v>
      </c>
      <c r="B5" s="13"/>
      <c r="C5" s="13"/>
      <c r="D5" s="25">
        <f t="shared" si="0"/>
        <v>0</v>
      </c>
      <c r="E5" s="25">
        <f aca="true" t="shared" si="3" ref="E5:E13">+D5-D4</f>
        <v>0</v>
      </c>
      <c r="F5" s="25">
        <f aca="true" t="shared" si="4" ref="F5:F13">+E5/60</f>
        <v>0</v>
      </c>
      <c r="G5" s="25">
        <f aca="true" t="shared" si="5" ref="G5:G13">INT(F5)</f>
        <v>0</v>
      </c>
      <c r="H5" s="25">
        <f aca="true" t="shared" si="6" ref="H5:H13">60*(F5-G5)</f>
        <v>0</v>
      </c>
      <c r="I5" s="25"/>
      <c r="J5" s="26">
        <v>2</v>
      </c>
      <c r="K5" s="13"/>
      <c r="L5" s="13"/>
      <c r="M5" s="25">
        <f t="shared" si="1"/>
        <v>0</v>
      </c>
      <c r="N5" s="25">
        <f t="shared" si="2"/>
        <v>0</v>
      </c>
      <c r="O5" s="25">
        <f aca="true" t="shared" si="7" ref="O5:O13">+N5/60</f>
        <v>0</v>
      </c>
      <c r="P5" s="25">
        <f aca="true" t="shared" si="8" ref="P5:P13">INT(O5)</f>
        <v>0</v>
      </c>
      <c r="Q5" s="25">
        <f aca="true" t="shared" si="9" ref="Q5:Q13">60*(O5-P5)</f>
        <v>0</v>
      </c>
      <c r="R5" s="25"/>
      <c r="S5" s="26">
        <v>2</v>
      </c>
      <c r="T5" s="13">
        <v>3</v>
      </c>
      <c r="U5" s="13">
        <v>13</v>
      </c>
      <c r="V5" s="25">
        <f aca="true" t="shared" si="10" ref="V5:V13">60*T5+U5</f>
        <v>193</v>
      </c>
      <c r="W5" s="25">
        <f>+V5-V4</f>
        <v>94</v>
      </c>
      <c r="X5" s="25">
        <f>+W5/60</f>
        <v>1.5666666666666667</v>
      </c>
      <c r="Y5" s="25">
        <f>INT(X5)</f>
        <v>1</v>
      </c>
      <c r="Z5" s="27">
        <f>60*(X5-Y5)</f>
        <v>34</v>
      </c>
    </row>
    <row r="6" spans="1:26" ht="12.75">
      <c r="A6" s="23">
        <v>3</v>
      </c>
      <c r="B6" s="13"/>
      <c r="C6" s="13"/>
      <c r="D6" s="25">
        <f t="shared" si="0"/>
        <v>0</v>
      </c>
      <c r="E6" s="25">
        <f t="shared" si="3"/>
        <v>0</v>
      </c>
      <c r="F6" s="25">
        <f t="shared" si="4"/>
        <v>0</v>
      </c>
      <c r="G6" s="25">
        <f t="shared" si="5"/>
        <v>0</v>
      </c>
      <c r="H6" s="25">
        <f t="shared" si="6"/>
        <v>0</v>
      </c>
      <c r="I6" s="25"/>
      <c r="J6" s="26">
        <v>3</v>
      </c>
      <c r="K6" s="13"/>
      <c r="L6" s="13"/>
      <c r="M6" s="25">
        <f t="shared" si="1"/>
        <v>0</v>
      </c>
      <c r="N6" s="25">
        <f t="shared" si="2"/>
        <v>0</v>
      </c>
      <c r="O6" s="25">
        <f t="shared" si="7"/>
        <v>0</v>
      </c>
      <c r="P6" s="25">
        <f t="shared" si="8"/>
        <v>0</v>
      </c>
      <c r="Q6" s="25">
        <f t="shared" si="9"/>
        <v>0</v>
      </c>
      <c r="R6" s="25"/>
      <c r="S6" s="26">
        <v>3</v>
      </c>
      <c r="T6" s="13">
        <v>4</v>
      </c>
      <c r="U6" s="13">
        <v>40</v>
      </c>
      <c r="V6" s="25">
        <f t="shared" si="10"/>
        <v>280</v>
      </c>
      <c r="W6" s="25">
        <f aca="true" t="shared" si="11" ref="W6:W52">+V6-V5</f>
        <v>87</v>
      </c>
      <c r="X6" s="25">
        <f aca="true" t="shared" si="12" ref="X6:X52">+W6/60</f>
        <v>1.45</v>
      </c>
      <c r="Y6" s="25">
        <f aca="true" t="shared" si="13" ref="Y6:Y52">INT(X6)</f>
        <v>1</v>
      </c>
      <c r="Z6" s="27">
        <f aca="true" t="shared" si="14" ref="Z6:Z13">60*(X6-Y6)</f>
        <v>26.999999999999996</v>
      </c>
    </row>
    <row r="7" spans="1:26" ht="12.75">
      <c r="A7" s="23">
        <v>4</v>
      </c>
      <c r="B7" s="13"/>
      <c r="C7" s="13"/>
      <c r="D7" s="25">
        <f t="shared" si="0"/>
        <v>0</v>
      </c>
      <c r="E7" s="25">
        <f t="shared" si="3"/>
        <v>0</v>
      </c>
      <c r="F7" s="25">
        <f t="shared" si="4"/>
        <v>0</v>
      </c>
      <c r="G7" s="25">
        <f t="shared" si="5"/>
        <v>0</v>
      </c>
      <c r="H7" s="25">
        <f t="shared" si="6"/>
        <v>0</v>
      </c>
      <c r="I7" s="25"/>
      <c r="J7" s="26">
        <v>4</v>
      </c>
      <c r="K7" s="13"/>
      <c r="L7" s="13"/>
      <c r="M7" s="25">
        <f t="shared" si="1"/>
        <v>0</v>
      </c>
      <c r="N7" s="25">
        <f t="shared" si="2"/>
        <v>0</v>
      </c>
      <c r="O7" s="25">
        <f t="shared" si="7"/>
        <v>0</v>
      </c>
      <c r="P7" s="25">
        <f t="shared" si="8"/>
        <v>0</v>
      </c>
      <c r="Q7" s="25">
        <f t="shared" si="9"/>
        <v>0</v>
      </c>
      <c r="R7" s="25"/>
      <c r="S7" s="26">
        <v>4</v>
      </c>
      <c r="T7" s="13">
        <v>6</v>
      </c>
      <c r="U7" s="13">
        <v>7</v>
      </c>
      <c r="V7" s="25">
        <f t="shared" si="10"/>
        <v>367</v>
      </c>
      <c r="W7" s="25">
        <f t="shared" si="11"/>
        <v>87</v>
      </c>
      <c r="X7" s="25">
        <f t="shared" si="12"/>
        <v>1.45</v>
      </c>
      <c r="Y7" s="25">
        <f t="shared" si="13"/>
        <v>1</v>
      </c>
      <c r="Z7" s="27">
        <f t="shared" si="14"/>
        <v>26.999999999999996</v>
      </c>
    </row>
    <row r="8" spans="1:26" ht="12.75">
      <c r="A8" s="23">
        <v>5</v>
      </c>
      <c r="B8" s="99"/>
      <c r="C8" s="13"/>
      <c r="D8" s="25">
        <f t="shared" si="0"/>
        <v>0</v>
      </c>
      <c r="E8" s="25">
        <f t="shared" si="3"/>
        <v>0</v>
      </c>
      <c r="F8" s="25">
        <f t="shared" si="4"/>
        <v>0</v>
      </c>
      <c r="G8" s="25">
        <f t="shared" si="5"/>
        <v>0</v>
      </c>
      <c r="H8" s="25">
        <f t="shared" si="6"/>
        <v>0</v>
      </c>
      <c r="I8" s="25"/>
      <c r="J8" s="26">
        <v>5</v>
      </c>
      <c r="K8" s="13"/>
      <c r="L8" s="13"/>
      <c r="M8" s="25">
        <f t="shared" si="1"/>
        <v>0</v>
      </c>
      <c r="N8" s="25">
        <f t="shared" si="2"/>
        <v>0</v>
      </c>
      <c r="O8" s="25">
        <f t="shared" si="7"/>
        <v>0</v>
      </c>
      <c r="P8" s="25">
        <f t="shared" si="8"/>
        <v>0</v>
      </c>
      <c r="Q8" s="25">
        <f t="shared" si="9"/>
        <v>0</v>
      </c>
      <c r="R8" s="25"/>
      <c r="S8" s="26">
        <v>5</v>
      </c>
      <c r="T8" s="13">
        <v>7</v>
      </c>
      <c r="U8" s="13">
        <v>49</v>
      </c>
      <c r="V8" s="25">
        <f t="shared" si="10"/>
        <v>469</v>
      </c>
      <c r="W8" s="25">
        <f t="shared" si="11"/>
        <v>102</v>
      </c>
      <c r="X8" s="25">
        <f t="shared" si="12"/>
        <v>1.7</v>
      </c>
      <c r="Y8" s="25">
        <f t="shared" si="13"/>
        <v>1</v>
      </c>
      <c r="Z8" s="27">
        <f t="shared" si="14"/>
        <v>42</v>
      </c>
    </row>
    <row r="9" spans="1:26" ht="12.75">
      <c r="A9" s="23">
        <v>6</v>
      </c>
      <c r="B9" s="13"/>
      <c r="C9" s="13"/>
      <c r="D9" s="25">
        <f t="shared" si="0"/>
        <v>0</v>
      </c>
      <c r="E9" s="25">
        <f t="shared" si="3"/>
        <v>0</v>
      </c>
      <c r="F9" s="25">
        <f t="shared" si="4"/>
        <v>0</v>
      </c>
      <c r="G9" s="25">
        <f t="shared" si="5"/>
        <v>0</v>
      </c>
      <c r="H9" s="25">
        <f t="shared" si="6"/>
        <v>0</v>
      </c>
      <c r="I9" s="25"/>
      <c r="J9" s="26">
        <v>6</v>
      </c>
      <c r="K9" s="13"/>
      <c r="L9" s="13"/>
      <c r="M9" s="25">
        <f t="shared" si="1"/>
        <v>0</v>
      </c>
      <c r="N9" s="25">
        <f t="shared" si="2"/>
        <v>0</v>
      </c>
      <c r="O9" s="25">
        <f t="shared" si="7"/>
        <v>0</v>
      </c>
      <c r="P9" s="25">
        <f t="shared" si="8"/>
        <v>0</v>
      </c>
      <c r="Q9" s="25">
        <f t="shared" si="9"/>
        <v>0</v>
      </c>
      <c r="R9" s="25"/>
      <c r="S9" s="26">
        <v>6</v>
      </c>
      <c r="T9" s="13">
        <v>9</v>
      </c>
      <c r="U9" s="13">
        <v>17</v>
      </c>
      <c r="V9" s="25">
        <f t="shared" si="10"/>
        <v>557</v>
      </c>
      <c r="W9" s="25">
        <f t="shared" si="11"/>
        <v>88</v>
      </c>
      <c r="X9" s="25">
        <f t="shared" si="12"/>
        <v>1.4666666666666666</v>
      </c>
      <c r="Y9" s="25">
        <f t="shared" si="13"/>
        <v>1</v>
      </c>
      <c r="Z9" s="27">
        <f t="shared" si="14"/>
        <v>27.999999999999993</v>
      </c>
    </row>
    <row r="10" spans="1:26" ht="12.75">
      <c r="A10" s="23">
        <v>7</v>
      </c>
      <c r="B10" s="13"/>
      <c r="C10" s="13"/>
      <c r="D10" s="25">
        <f t="shared" si="0"/>
        <v>0</v>
      </c>
      <c r="E10" s="25">
        <f t="shared" si="3"/>
        <v>0</v>
      </c>
      <c r="F10" s="25">
        <f t="shared" si="4"/>
        <v>0</v>
      </c>
      <c r="G10" s="25">
        <f t="shared" si="5"/>
        <v>0</v>
      </c>
      <c r="H10" s="25">
        <f t="shared" si="6"/>
        <v>0</v>
      </c>
      <c r="I10" s="25"/>
      <c r="J10" s="26">
        <v>7</v>
      </c>
      <c r="K10" s="13"/>
      <c r="L10" s="13"/>
      <c r="M10" s="25">
        <f t="shared" si="1"/>
        <v>0</v>
      </c>
      <c r="N10" s="25">
        <f t="shared" si="2"/>
        <v>0</v>
      </c>
      <c r="O10" s="25">
        <f t="shared" si="7"/>
        <v>0</v>
      </c>
      <c r="P10" s="25">
        <f t="shared" si="8"/>
        <v>0</v>
      </c>
      <c r="Q10" s="25">
        <f t="shared" si="9"/>
        <v>0</v>
      </c>
      <c r="R10" s="25"/>
      <c r="S10" s="26">
        <v>7</v>
      </c>
      <c r="T10" s="13">
        <v>10</v>
      </c>
      <c r="U10" s="13">
        <v>54</v>
      </c>
      <c r="V10" s="25">
        <f t="shared" si="10"/>
        <v>654</v>
      </c>
      <c r="W10" s="25">
        <f t="shared" si="11"/>
        <v>97</v>
      </c>
      <c r="X10" s="25">
        <f t="shared" si="12"/>
        <v>1.6166666666666667</v>
      </c>
      <c r="Y10" s="25">
        <f t="shared" si="13"/>
        <v>1</v>
      </c>
      <c r="Z10" s="27">
        <f t="shared" si="14"/>
        <v>37</v>
      </c>
    </row>
    <row r="11" spans="1:26" ht="12.75">
      <c r="A11" s="23">
        <v>8</v>
      </c>
      <c r="B11" s="13"/>
      <c r="C11" s="13"/>
      <c r="D11" s="25">
        <f t="shared" si="0"/>
        <v>0</v>
      </c>
      <c r="E11" s="25">
        <f t="shared" si="3"/>
        <v>0</v>
      </c>
      <c r="F11" s="25">
        <f t="shared" si="4"/>
        <v>0</v>
      </c>
      <c r="G11" s="25">
        <f t="shared" si="5"/>
        <v>0</v>
      </c>
      <c r="H11" s="25">
        <f t="shared" si="6"/>
        <v>0</v>
      </c>
      <c r="I11" s="25"/>
      <c r="J11" s="26">
        <v>8</v>
      </c>
      <c r="K11" s="13"/>
      <c r="L11" s="13"/>
      <c r="M11" s="25">
        <f t="shared" si="1"/>
        <v>0</v>
      </c>
      <c r="N11" s="25">
        <f t="shared" si="2"/>
        <v>0</v>
      </c>
      <c r="O11" s="25">
        <f t="shared" si="7"/>
        <v>0</v>
      </c>
      <c r="P11" s="25">
        <f t="shared" si="8"/>
        <v>0</v>
      </c>
      <c r="Q11" s="25">
        <f t="shared" si="9"/>
        <v>0</v>
      </c>
      <c r="R11" s="25"/>
      <c r="S11" s="26">
        <v>8</v>
      </c>
      <c r="T11" s="13">
        <v>12</v>
      </c>
      <c r="U11" s="13">
        <v>17</v>
      </c>
      <c r="V11" s="25">
        <f t="shared" si="10"/>
        <v>737</v>
      </c>
      <c r="W11" s="25">
        <f t="shared" si="11"/>
        <v>83</v>
      </c>
      <c r="X11" s="25">
        <f t="shared" si="12"/>
        <v>1.3833333333333333</v>
      </c>
      <c r="Y11" s="25">
        <f t="shared" si="13"/>
        <v>1</v>
      </c>
      <c r="Z11" s="27">
        <f t="shared" si="14"/>
        <v>23</v>
      </c>
    </row>
    <row r="12" spans="1:26" ht="12.75">
      <c r="A12" s="23">
        <v>9</v>
      </c>
      <c r="B12" s="13"/>
      <c r="C12" s="13"/>
      <c r="D12" s="25">
        <f t="shared" si="0"/>
        <v>0</v>
      </c>
      <c r="E12" s="25">
        <f t="shared" si="3"/>
        <v>0</v>
      </c>
      <c r="F12" s="25">
        <f t="shared" si="4"/>
        <v>0</v>
      </c>
      <c r="G12" s="25">
        <f t="shared" si="5"/>
        <v>0</v>
      </c>
      <c r="H12" s="25">
        <f t="shared" si="6"/>
        <v>0</v>
      </c>
      <c r="I12" s="25"/>
      <c r="J12" s="26">
        <v>9</v>
      </c>
      <c r="K12" s="13"/>
      <c r="L12" s="13"/>
      <c r="M12" s="25">
        <f t="shared" si="1"/>
        <v>0</v>
      </c>
      <c r="N12" s="25">
        <f t="shared" si="2"/>
        <v>0</v>
      </c>
      <c r="O12" s="25">
        <f t="shared" si="7"/>
        <v>0</v>
      </c>
      <c r="P12" s="25">
        <f t="shared" si="8"/>
        <v>0</v>
      </c>
      <c r="Q12" s="25">
        <f t="shared" si="9"/>
        <v>0</v>
      </c>
      <c r="R12" s="25"/>
      <c r="S12" s="26">
        <v>9</v>
      </c>
      <c r="T12" s="13">
        <v>13</v>
      </c>
      <c r="U12" s="13">
        <v>39</v>
      </c>
      <c r="V12" s="25">
        <f t="shared" si="10"/>
        <v>819</v>
      </c>
      <c r="W12" s="25">
        <f t="shared" si="11"/>
        <v>82</v>
      </c>
      <c r="X12" s="25">
        <f t="shared" si="12"/>
        <v>1.3666666666666667</v>
      </c>
      <c r="Y12" s="25">
        <f t="shared" si="13"/>
        <v>1</v>
      </c>
      <c r="Z12" s="27">
        <f t="shared" si="14"/>
        <v>22</v>
      </c>
    </row>
    <row r="13" spans="1:26" ht="12.75">
      <c r="A13" s="23">
        <v>10</v>
      </c>
      <c r="B13" s="13"/>
      <c r="C13" s="13"/>
      <c r="D13" s="25">
        <f t="shared" si="0"/>
        <v>0</v>
      </c>
      <c r="E13" s="25">
        <f t="shared" si="3"/>
        <v>0</v>
      </c>
      <c r="F13" s="25">
        <f t="shared" si="4"/>
        <v>0</v>
      </c>
      <c r="G13" s="25">
        <f t="shared" si="5"/>
        <v>0</v>
      </c>
      <c r="H13" s="25">
        <f t="shared" si="6"/>
        <v>0</v>
      </c>
      <c r="I13" s="25"/>
      <c r="J13" s="26">
        <v>10</v>
      </c>
      <c r="K13" s="13"/>
      <c r="L13" s="13"/>
      <c r="M13" s="25">
        <f t="shared" si="1"/>
        <v>0</v>
      </c>
      <c r="N13" s="25">
        <f t="shared" si="2"/>
        <v>0</v>
      </c>
      <c r="O13" s="25">
        <f t="shared" si="7"/>
        <v>0</v>
      </c>
      <c r="P13" s="25">
        <f t="shared" si="8"/>
        <v>0</v>
      </c>
      <c r="Q13" s="25">
        <f t="shared" si="9"/>
        <v>0</v>
      </c>
      <c r="R13" s="25"/>
      <c r="S13" s="26">
        <v>10</v>
      </c>
      <c r="T13" s="13">
        <v>15</v>
      </c>
      <c r="U13" s="13">
        <v>29</v>
      </c>
      <c r="V13" s="25">
        <f t="shared" si="10"/>
        <v>929</v>
      </c>
      <c r="W13" s="25">
        <f t="shared" si="11"/>
        <v>110</v>
      </c>
      <c r="X13" s="25">
        <f t="shared" si="12"/>
        <v>1.8333333333333333</v>
      </c>
      <c r="Y13" s="25">
        <f t="shared" si="13"/>
        <v>1</v>
      </c>
      <c r="Z13" s="27">
        <f t="shared" si="14"/>
        <v>49.99999999999999</v>
      </c>
    </row>
    <row r="14" spans="1:26" ht="12.75">
      <c r="A14" s="23"/>
      <c r="B14" s="25"/>
      <c r="C14" s="25"/>
      <c r="D14" s="25"/>
      <c r="E14" s="25"/>
      <c r="F14" s="25"/>
      <c r="G14" s="25"/>
      <c r="H14" s="25"/>
      <c r="I14" s="25"/>
      <c r="J14" s="26"/>
      <c r="K14" s="25"/>
      <c r="L14" s="25"/>
      <c r="M14" s="25"/>
      <c r="N14" s="25"/>
      <c r="O14" s="25"/>
      <c r="P14" s="25"/>
      <c r="Q14" s="25"/>
      <c r="R14" s="25"/>
      <c r="S14" s="26"/>
      <c r="T14" s="25"/>
      <c r="U14" s="25"/>
      <c r="V14" s="25"/>
      <c r="W14" s="25"/>
      <c r="X14" s="25"/>
      <c r="Y14" s="25"/>
      <c r="Z14" s="27"/>
    </row>
    <row r="15" spans="1:26" s="22" customFormat="1" ht="12.75">
      <c r="A15" s="18" t="s">
        <v>20</v>
      </c>
      <c r="B15" s="134" t="e">
        <f>+#REF!</f>
        <v>#REF!</v>
      </c>
      <c r="C15" s="134"/>
      <c r="D15" s="134"/>
      <c r="E15" s="134"/>
      <c r="F15" s="134"/>
      <c r="G15" s="134"/>
      <c r="H15" s="134"/>
      <c r="I15" s="20"/>
      <c r="J15" s="21" t="s">
        <v>20</v>
      </c>
      <c r="K15" s="134" t="e">
        <f>+#REF!</f>
        <v>#REF!</v>
      </c>
      <c r="L15" s="134"/>
      <c r="M15" s="134"/>
      <c r="N15" s="134"/>
      <c r="O15" s="134"/>
      <c r="P15" s="134"/>
      <c r="Q15" s="134"/>
      <c r="R15" s="20"/>
      <c r="S15" s="21" t="s">
        <v>20</v>
      </c>
      <c r="T15" s="134" t="str">
        <f>+Finále!B14</f>
        <v>Sepéši Radovan</v>
      </c>
      <c r="U15" s="134"/>
      <c r="V15" s="134"/>
      <c r="W15" s="134"/>
      <c r="X15" s="134"/>
      <c r="Y15" s="134"/>
      <c r="Z15" s="135"/>
    </row>
    <row r="16" spans="1:26" ht="12.75">
      <c r="A16" s="23"/>
      <c r="B16" s="24" t="s">
        <v>26</v>
      </c>
      <c r="C16" s="24" t="s">
        <v>25</v>
      </c>
      <c r="D16" s="25"/>
      <c r="E16" s="25"/>
      <c r="F16" s="25"/>
      <c r="G16" s="25" t="s">
        <v>26</v>
      </c>
      <c r="H16" s="25" t="s">
        <v>25</v>
      </c>
      <c r="I16" s="25"/>
      <c r="J16" s="26"/>
      <c r="K16" s="24" t="s">
        <v>26</v>
      </c>
      <c r="L16" s="24" t="s">
        <v>25</v>
      </c>
      <c r="M16" s="25"/>
      <c r="N16" s="25"/>
      <c r="O16" s="25"/>
      <c r="P16" s="25" t="s">
        <v>26</v>
      </c>
      <c r="Q16" s="25" t="s">
        <v>25</v>
      </c>
      <c r="R16" s="25"/>
      <c r="S16" s="26"/>
      <c r="T16" s="24" t="s">
        <v>26</v>
      </c>
      <c r="U16" s="24" t="s">
        <v>25</v>
      </c>
      <c r="V16" s="25"/>
      <c r="W16" s="25"/>
      <c r="X16" s="25"/>
      <c r="Y16" s="28" t="s">
        <v>26</v>
      </c>
      <c r="Z16" s="29" t="s">
        <v>25</v>
      </c>
    </row>
    <row r="17" spans="1:26" ht="12.75">
      <c r="A17" s="23">
        <v>1</v>
      </c>
      <c r="B17" s="13"/>
      <c r="C17" s="13"/>
      <c r="D17" s="25">
        <f aca="true" t="shared" si="15" ref="D17:D26">60*(B17)+C17</f>
        <v>0</v>
      </c>
      <c r="E17" s="25">
        <f aca="true" t="shared" si="16" ref="E17:E26">+D17-D16</f>
        <v>0</v>
      </c>
      <c r="F17" s="25">
        <f aca="true" t="shared" si="17" ref="F17:F26">+E17/60</f>
        <v>0</v>
      </c>
      <c r="G17" s="25">
        <f aca="true" t="shared" si="18" ref="G17:G26">INT(F17)</f>
        <v>0</v>
      </c>
      <c r="H17" s="25">
        <f aca="true" t="shared" si="19" ref="H17:H26">60*(F17-G17)</f>
        <v>0</v>
      </c>
      <c r="I17" s="25"/>
      <c r="J17" s="26">
        <v>1</v>
      </c>
      <c r="K17" s="13"/>
      <c r="L17" s="13"/>
      <c r="M17" s="25">
        <f aca="true" t="shared" si="20" ref="M17:M47">60*K17+L17</f>
        <v>0</v>
      </c>
      <c r="N17" s="25">
        <f aca="true" t="shared" si="21" ref="N17:N26">+M17-M16</f>
        <v>0</v>
      </c>
      <c r="O17" s="25">
        <f aca="true" t="shared" si="22" ref="O17:O26">+N17/60</f>
        <v>0</v>
      </c>
      <c r="P17" s="25">
        <f aca="true" t="shared" si="23" ref="P17:P26">INT(O17)</f>
        <v>0</v>
      </c>
      <c r="Q17" s="25">
        <f aca="true" t="shared" si="24" ref="Q17:Q47">60*(O17-P17)</f>
        <v>0</v>
      </c>
      <c r="R17" s="25"/>
      <c r="S17" s="26">
        <v>1</v>
      </c>
      <c r="T17" s="13">
        <v>1</v>
      </c>
      <c r="U17" s="13">
        <v>44</v>
      </c>
      <c r="V17" s="25">
        <f>60*T17+U17</f>
        <v>104</v>
      </c>
      <c r="W17" s="25">
        <f t="shared" si="11"/>
        <v>104</v>
      </c>
      <c r="X17" s="25">
        <f t="shared" si="12"/>
        <v>1.7333333333333334</v>
      </c>
      <c r="Y17" s="25">
        <f>+T17</f>
        <v>1</v>
      </c>
      <c r="Z17" s="27">
        <f>+U17</f>
        <v>44</v>
      </c>
    </row>
    <row r="18" spans="1:26" ht="12.75">
      <c r="A18" s="23">
        <v>2</v>
      </c>
      <c r="B18" s="13"/>
      <c r="C18" s="13"/>
      <c r="D18" s="25">
        <f t="shared" si="15"/>
        <v>0</v>
      </c>
      <c r="E18" s="25">
        <f t="shared" si="16"/>
        <v>0</v>
      </c>
      <c r="F18" s="25">
        <f t="shared" si="17"/>
        <v>0</v>
      </c>
      <c r="G18" s="25">
        <f t="shared" si="18"/>
        <v>0</v>
      </c>
      <c r="H18" s="25">
        <f t="shared" si="19"/>
        <v>0</v>
      </c>
      <c r="I18" s="25"/>
      <c r="J18" s="26">
        <v>2</v>
      </c>
      <c r="K18" s="13"/>
      <c r="L18" s="13"/>
      <c r="M18" s="25">
        <f t="shared" si="20"/>
        <v>0</v>
      </c>
      <c r="N18" s="25">
        <f t="shared" si="21"/>
        <v>0</v>
      </c>
      <c r="O18" s="25">
        <f t="shared" si="22"/>
        <v>0</v>
      </c>
      <c r="P18" s="25">
        <f t="shared" si="23"/>
        <v>0</v>
      </c>
      <c r="Q18" s="25">
        <f t="shared" si="24"/>
        <v>0</v>
      </c>
      <c r="R18" s="25"/>
      <c r="S18" s="26">
        <v>2</v>
      </c>
      <c r="T18" s="13">
        <v>3</v>
      </c>
      <c r="U18" s="13">
        <v>12</v>
      </c>
      <c r="V18" s="25">
        <f aca="true" t="shared" si="25" ref="V18:V52">60*T18+U18</f>
        <v>192</v>
      </c>
      <c r="W18" s="25">
        <f t="shared" si="11"/>
        <v>88</v>
      </c>
      <c r="X18" s="25">
        <f t="shared" si="12"/>
        <v>1.4666666666666666</v>
      </c>
      <c r="Y18" s="25">
        <f t="shared" si="13"/>
        <v>1</v>
      </c>
      <c r="Z18" s="27">
        <f aca="true" t="shared" si="26" ref="Z18:Z52">60*(X18-Y18)</f>
        <v>27.999999999999993</v>
      </c>
    </row>
    <row r="19" spans="1:26" ht="12.75">
      <c r="A19" s="23">
        <v>3</v>
      </c>
      <c r="B19" s="13"/>
      <c r="C19" s="13"/>
      <c r="D19" s="25">
        <f t="shared" si="15"/>
        <v>0</v>
      </c>
      <c r="E19" s="25">
        <f t="shared" si="16"/>
        <v>0</v>
      </c>
      <c r="F19" s="25">
        <f t="shared" si="17"/>
        <v>0</v>
      </c>
      <c r="G19" s="25">
        <f t="shared" si="18"/>
        <v>0</v>
      </c>
      <c r="H19" s="25">
        <f t="shared" si="19"/>
        <v>0</v>
      </c>
      <c r="I19" s="25"/>
      <c r="J19" s="26">
        <v>3</v>
      </c>
      <c r="K19" s="13"/>
      <c r="L19" s="13"/>
      <c r="M19" s="25">
        <f t="shared" si="20"/>
        <v>0</v>
      </c>
      <c r="N19" s="25">
        <f t="shared" si="21"/>
        <v>0</v>
      </c>
      <c r="O19" s="25">
        <f t="shared" si="22"/>
        <v>0</v>
      </c>
      <c r="P19" s="25">
        <f t="shared" si="23"/>
        <v>0</v>
      </c>
      <c r="Q19" s="25">
        <f t="shared" si="24"/>
        <v>0</v>
      </c>
      <c r="R19" s="25"/>
      <c r="S19" s="26">
        <v>3</v>
      </c>
      <c r="T19" s="13">
        <v>4</v>
      </c>
      <c r="U19" s="13">
        <v>22</v>
      </c>
      <c r="V19" s="25">
        <f t="shared" si="25"/>
        <v>262</v>
      </c>
      <c r="W19" s="25">
        <f t="shared" si="11"/>
        <v>70</v>
      </c>
      <c r="X19" s="25">
        <f t="shared" si="12"/>
        <v>1.1666666666666667</v>
      </c>
      <c r="Y19" s="25">
        <f t="shared" si="13"/>
        <v>1</v>
      </c>
      <c r="Z19" s="27">
        <f t="shared" si="26"/>
        <v>10.000000000000004</v>
      </c>
    </row>
    <row r="20" spans="1:26" ht="12.75">
      <c r="A20" s="23">
        <v>4</v>
      </c>
      <c r="B20" s="13"/>
      <c r="C20" s="13"/>
      <c r="D20" s="25">
        <f t="shared" si="15"/>
        <v>0</v>
      </c>
      <c r="E20" s="25">
        <f t="shared" si="16"/>
        <v>0</v>
      </c>
      <c r="F20" s="25">
        <f t="shared" si="17"/>
        <v>0</v>
      </c>
      <c r="G20" s="25">
        <f t="shared" si="18"/>
        <v>0</v>
      </c>
      <c r="H20" s="25">
        <f t="shared" si="19"/>
        <v>0</v>
      </c>
      <c r="I20" s="25"/>
      <c r="J20" s="26">
        <v>4</v>
      </c>
      <c r="K20" s="13"/>
      <c r="L20" s="13"/>
      <c r="M20" s="25">
        <f t="shared" si="20"/>
        <v>0</v>
      </c>
      <c r="N20" s="25">
        <f t="shared" si="21"/>
        <v>0</v>
      </c>
      <c r="O20" s="25">
        <f t="shared" si="22"/>
        <v>0</v>
      </c>
      <c r="P20" s="25">
        <f t="shared" si="23"/>
        <v>0</v>
      </c>
      <c r="Q20" s="25">
        <f t="shared" si="24"/>
        <v>0</v>
      </c>
      <c r="R20" s="25"/>
      <c r="S20" s="26">
        <v>4</v>
      </c>
      <c r="T20" s="14">
        <v>5</v>
      </c>
      <c r="U20" s="14">
        <v>51</v>
      </c>
      <c r="V20" s="25">
        <f t="shared" si="25"/>
        <v>351</v>
      </c>
      <c r="W20" s="25">
        <f t="shared" si="11"/>
        <v>89</v>
      </c>
      <c r="X20" s="25">
        <f t="shared" si="12"/>
        <v>1.4833333333333334</v>
      </c>
      <c r="Y20" s="25">
        <f t="shared" si="13"/>
        <v>1</v>
      </c>
      <c r="Z20" s="27">
        <f t="shared" si="26"/>
        <v>29.000000000000004</v>
      </c>
    </row>
    <row r="21" spans="1:26" ht="12.75">
      <c r="A21" s="23">
        <v>5</v>
      </c>
      <c r="B21" s="13"/>
      <c r="C21" s="13"/>
      <c r="D21" s="25">
        <f t="shared" si="15"/>
        <v>0</v>
      </c>
      <c r="E21" s="25">
        <f t="shared" si="16"/>
        <v>0</v>
      </c>
      <c r="F21" s="25">
        <f t="shared" si="17"/>
        <v>0</v>
      </c>
      <c r="G21" s="25">
        <f t="shared" si="18"/>
        <v>0</v>
      </c>
      <c r="H21" s="25">
        <f t="shared" si="19"/>
        <v>0</v>
      </c>
      <c r="I21" s="25"/>
      <c r="J21" s="26">
        <v>5</v>
      </c>
      <c r="K21" s="13"/>
      <c r="L21" s="13"/>
      <c r="M21" s="25">
        <f t="shared" si="20"/>
        <v>0</v>
      </c>
      <c r="N21" s="25">
        <f t="shared" si="21"/>
        <v>0</v>
      </c>
      <c r="O21" s="25">
        <f t="shared" si="22"/>
        <v>0</v>
      </c>
      <c r="P21" s="25">
        <f t="shared" si="23"/>
        <v>0</v>
      </c>
      <c r="Q21" s="25">
        <f t="shared" si="24"/>
        <v>0</v>
      </c>
      <c r="R21" s="25"/>
      <c r="S21" s="26">
        <v>5</v>
      </c>
      <c r="T21" s="14">
        <v>7</v>
      </c>
      <c r="U21" s="14">
        <v>15</v>
      </c>
      <c r="V21" s="25">
        <f t="shared" si="25"/>
        <v>435</v>
      </c>
      <c r="W21" s="25">
        <f t="shared" si="11"/>
        <v>84</v>
      </c>
      <c r="X21" s="25">
        <f t="shared" si="12"/>
        <v>1.4</v>
      </c>
      <c r="Y21" s="25">
        <f t="shared" si="13"/>
        <v>1</v>
      </c>
      <c r="Z21" s="27">
        <f t="shared" si="26"/>
        <v>23.999999999999993</v>
      </c>
    </row>
    <row r="22" spans="1:26" ht="12.75">
      <c r="A22" s="23">
        <v>6</v>
      </c>
      <c r="B22" s="13"/>
      <c r="C22" s="13"/>
      <c r="D22" s="25">
        <f t="shared" si="15"/>
        <v>0</v>
      </c>
      <c r="E22" s="25">
        <f t="shared" si="16"/>
        <v>0</v>
      </c>
      <c r="F22" s="25">
        <f t="shared" si="17"/>
        <v>0</v>
      </c>
      <c r="G22" s="25">
        <f t="shared" si="18"/>
        <v>0</v>
      </c>
      <c r="H22" s="25">
        <f t="shared" si="19"/>
        <v>0</v>
      </c>
      <c r="I22" s="25"/>
      <c r="J22" s="26">
        <v>6</v>
      </c>
      <c r="K22" s="13"/>
      <c r="L22" s="13"/>
      <c r="M22" s="25">
        <f>60*K22+L22</f>
        <v>0</v>
      </c>
      <c r="N22" s="25">
        <f t="shared" si="21"/>
        <v>0</v>
      </c>
      <c r="O22" s="25">
        <f t="shared" si="22"/>
        <v>0</v>
      </c>
      <c r="P22" s="25">
        <f t="shared" si="23"/>
        <v>0</v>
      </c>
      <c r="Q22" s="25">
        <f>60*(O22-P22)</f>
        <v>0</v>
      </c>
      <c r="R22" s="25"/>
      <c r="S22" s="26">
        <v>6</v>
      </c>
      <c r="T22" s="14">
        <v>8</v>
      </c>
      <c r="U22" s="14">
        <v>7</v>
      </c>
      <c r="V22" s="25">
        <f t="shared" si="25"/>
        <v>487</v>
      </c>
      <c r="W22" s="25">
        <f t="shared" si="11"/>
        <v>52</v>
      </c>
      <c r="X22" s="25">
        <f t="shared" si="12"/>
        <v>0.8666666666666667</v>
      </c>
      <c r="Y22" s="25">
        <f t="shared" si="13"/>
        <v>0</v>
      </c>
      <c r="Z22" s="27">
        <f t="shared" si="26"/>
        <v>52</v>
      </c>
    </row>
    <row r="23" spans="1:26" ht="12.75">
      <c r="A23" s="23">
        <v>7</v>
      </c>
      <c r="B23" s="13"/>
      <c r="C23" s="13"/>
      <c r="D23" s="25">
        <f t="shared" si="15"/>
        <v>0</v>
      </c>
      <c r="E23" s="25">
        <f t="shared" si="16"/>
        <v>0</v>
      </c>
      <c r="F23" s="25">
        <f t="shared" si="17"/>
        <v>0</v>
      </c>
      <c r="G23" s="25">
        <f t="shared" si="18"/>
        <v>0</v>
      </c>
      <c r="H23" s="25">
        <f t="shared" si="19"/>
        <v>0</v>
      </c>
      <c r="I23" s="25"/>
      <c r="J23" s="26">
        <v>7</v>
      </c>
      <c r="K23" s="13"/>
      <c r="L23" s="13"/>
      <c r="M23" s="25">
        <f>60*K23+L23</f>
        <v>0</v>
      </c>
      <c r="N23" s="25">
        <f t="shared" si="21"/>
        <v>0</v>
      </c>
      <c r="O23" s="25">
        <f t="shared" si="22"/>
        <v>0</v>
      </c>
      <c r="P23" s="25">
        <f t="shared" si="23"/>
        <v>0</v>
      </c>
      <c r="Q23" s="25">
        <f>60*(O23-P23)</f>
        <v>0</v>
      </c>
      <c r="R23" s="25"/>
      <c r="S23" s="26">
        <v>7</v>
      </c>
      <c r="T23" s="14">
        <v>9</v>
      </c>
      <c r="U23" s="14">
        <v>27</v>
      </c>
      <c r="V23" s="25">
        <f t="shared" si="25"/>
        <v>567</v>
      </c>
      <c r="W23" s="25">
        <f t="shared" si="11"/>
        <v>80</v>
      </c>
      <c r="X23" s="25">
        <f t="shared" si="12"/>
        <v>1.3333333333333333</v>
      </c>
      <c r="Y23" s="25">
        <f t="shared" si="13"/>
        <v>1</v>
      </c>
      <c r="Z23" s="27">
        <f t="shared" si="26"/>
        <v>19.999999999999996</v>
      </c>
    </row>
    <row r="24" spans="1:26" ht="12.75">
      <c r="A24" s="23">
        <v>8</v>
      </c>
      <c r="B24" s="13"/>
      <c r="C24" s="13"/>
      <c r="D24" s="25">
        <f t="shared" si="15"/>
        <v>0</v>
      </c>
      <c r="E24" s="25">
        <f t="shared" si="16"/>
        <v>0</v>
      </c>
      <c r="F24" s="25">
        <f t="shared" si="17"/>
        <v>0</v>
      </c>
      <c r="G24" s="25">
        <f t="shared" si="18"/>
        <v>0</v>
      </c>
      <c r="H24" s="25">
        <f t="shared" si="19"/>
        <v>0</v>
      </c>
      <c r="I24" s="25"/>
      <c r="J24" s="26">
        <v>8</v>
      </c>
      <c r="K24" s="13"/>
      <c r="L24" s="13"/>
      <c r="M24" s="25">
        <f>60*K24+L24</f>
        <v>0</v>
      </c>
      <c r="N24" s="25">
        <f t="shared" si="21"/>
        <v>0</v>
      </c>
      <c r="O24" s="25">
        <f t="shared" si="22"/>
        <v>0</v>
      </c>
      <c r="P24" s="25">
        <f t="shared" si="23"/>
        <v>0</v>
      </c>
      <c r="Q24" s="25">
        <f>60*(O24-P24)</f>
        <v>0</v>
      </c>
      <c r="R24" s="25"/>
      <c r="S24" s="26">
        <v>8</v>
      </c>
      <c r="T24" s="14">
        <v>11</v>
      </c>
      <c r="U24" s="14">
        <v>17</v>
      </c>
      <c r="V24" s="25">
        <f t="shared" si="25"/>
        <v>677</v>
      </c>
      <c r="W24" s="25">
        <f t="shared" si="11"/>
        <v>110</v>
      </c>
      <c r="X24" s="25">
        <f t="shared" si="12"/>
        <v>1.8333333333333333</v>
      </c>
      <c r="Y24" s="25">
        <f t="shared" si="13"/>
        <v>1</v>
      </c>
      <c r="Z24" s="27">
        <f t="shared" si="26"/>
        <v>49.99999999999999</v>
      </c>
    </row>
    <row r="25" spans="1:26" ht="12.75">
      <c r="A25" s="23">
        <v>9</v>
      </c>
      <c r="B25" s="13"/>
      <c r="C25" s="13"/>
      <c r="D25" s="25">
        <f t="shared" si="15"/>
        <v>0</v>
      </c>
      <c r="E25" s="25">
        <f t="shared" si="16"/>
        <v>0</v>
      </c>
      <c r="F25" s="25">
        <f t="shared" si="17"/>
        <v>0</v>
      </c>
      <c r="G25" s="25">
        <f t="shared" si="18"/>
        <v>0</v>
      </c>
      <c r="H25" s="25">
        <f t="shared" si="19"/>
        <v>0</v>
      </c>
      <c r="I25" s="25"/>
      <c r="J25" s="26">
        <v>9</v>
      </c>
      <c r="K25" s="13"/>
      <c r="L25" s="13"/>
      <c r="M25" s="25">
        <f>60*K25+L25</f>
        <v>0</v>
      </c>
      <c r="N25" s="25">
        <f t="shared" si="21"/>
        <v>0</v>
      </c>
      <c r="O25" s="25">
        <f t="shared" si="22"/>
        <v>0</v>
      </c>
      <c r="P25" s="25">
        <f t="shared" si="23"/>
        <v>0</v>
      </c>
      <c r="Q25" s="25">
        <f>60*(O25-P25)</f>
        <v>0</v>
      </c>
      <c r="R25" s="25"/>
      <c r="S25" s="26">
        <v>9</v>
      </c>
      <c r="T25" s="14">
        <v>12</v>
      </c>
      <c r="U25" s="14">
        <v>38</v>
      </c>
      <c r="V25" s="25">
        <f t="shared" si="25"/>
        <v>758</v>
      </c>
      <c r="W25" s="25">
        <f t="shared" si="11"/>
        <v>81</v>
      </c>
      <c r="X25" s="25">
        <f t="shared" si="12"/>
        <v>1.35</v>
      </c>
      <c r="Y25" s="25">
        <f t="shared" si="13"/>
        <v>1</v>
      </c>
      <c r="Z25" s="27">
        <f t="shared" si="26"/>
        <v>21.000000000000007</v>
      </c>
    </row>
    <row r="26" spans="1:26" ht="12.75">
      <c r="A26" s="23">
        <v>10</v>
      </c>
      <c r="B26" s="13"/>
      <c r="C26" s="13"/>
      <c r="D26" s="25">
        <f t="shared" si="15"/>
        <v>0</v>
      </c>
      <c r="E26" s="25">
        <f t="shared" si="16"/>
        <v>0</v>
      </c>
      <c r="F26" s="25">
        <f t="shared" si="17"/>
        <v>0</v>
      </c>
      <c r="G26" s="25">
        <f t="shared" si="18"/>
        <v>0</v>
      </c>
      <c r="H26" s="25">
        <f t="shared" si="19"/>
        <v>0</v>
      </c>
      <c r="I26" s="25"/>
      <c r="J26" s="26">
        <v>10</v>
      </c>
      <c r="K26" s="13"/>
      <c r="L26" s="13"/>
      <c r="M26" s="25">
        <f>60*K26+L26</f>
        <v>0</v>
      </c>
      <c r="N26" s="25">
        <f t="shared" si="21"/>
        <v>0</v>
      </c>
      <c r="O26" s="25">
        <f t="shared" si="22"/>
        <v>0</v>
      </c>
      <c r="P26" s="25">
        <f t="shared" si="23"/>
        <v>0</v>
      </c>
      <c r="Q26" s="25">
        <f>60*(O26-P26)</f>
        <v>0</v>
      </c>
      <c r="R26" s="25"/>
      <c r="S26" s="26">
        <v>10</v>
      </c>
      <c r="T26" s="14">
        <v>13</v>
      </c>
      <c r="U26" s="14">
        <v>44</v>
      </c>
      <c r="V26" s="25">
        <f t="shared" si="25"/>
        <v>824</v>
      </c>
      <c r="W26" s="25">
        <f t="shared" si="11"/>
        <v>66</v>
      </c>
      <c r="X26" s="25">
        <f t="shared" si="12"/>
        <v>1.1</v>
      </c>
      <c r="Y26" s="25">
        <f t="shared" si="13"/>
        <v>1</v>
      </c>
      <c r="Z26" s="27">
        <f t="shared" si="26"/>
        <v>6.000000000000005</v>
      </c>
    </row>
    <row r="27" spans="1:26" ht="12.75">
      <c r="A27" s="23"/>
      <c r="B27" s="25"/>
      <c r="C27" s="25"/>
      <c r="D27" s="25"/>
      <c r="E27" s="25"/>
      <c r="F27" s="25"/>
      <c r="G27" s="25"/>
      <c r="H27" s="25"/>
      <c r="I27" s="25"/>
      <c r="J27" s="26"/>
      <c r="K27" s="25"/>
      <c r="L27" s="25"/>
      <c r="M27" s="25"/>
      <c r="N27" s="25"/>
      <c r="O27" s="25"/>
      <c r="P27" s="25"/>
      <c r="Q27" s="25"/>
      <c r="R27" s="25"/>
      <c r="S27" s="26"/>
      <c r="T27" s="25"/>
      <c r="U27" s="25"/>
      <c r="V27" s="25"/>
      <c r="W27" s="25"/>
      <c r="X27" s="25"/>
      <c r="Y27" s="25"/>
      <c r="Z27" s="27"/>
    </row>
    <row r="28" spans="1:26" s="22" customFormat="1" ht="12.75">
      <c r="A28" s="18" t="s">
        <v>20</v>
      </c>
      <c r="B28" s="134" t="e">
        <f>+#REF!</f>
        <v>#REF!</v>
      </c>
      <c r="C28" s="134"/>
      <c r="D28" s="134"/>
      <c r="E28" s="134"/>
      <c r="F28" s="134"/>
      <c r="G28" s="134"/>
      <c r="H28" s="134"/>
      <c r="I28" s="20"/>
      <c r="J28" s="21" t="s">
        <v>20</v>
      </c>
      <c r="K28" s="134" t="e">
        <f>+#REF!</f>
        <v>#REF!</v>
      </c>
      <c r="L28" s="134"/>
      <c r="M28" s="134"/>
      <c r="N28" s="134"/>
      <c r="O28" s="134"/>
      <c r="P28" s="134"/>
      <c r="Q28" s="134"/>
      <c r="R28" s="20"/>
      <c r="S28" s="21" t="s">
        <v>20</v>
      </c>
      <c r="T28" s="134" t="str">
        <f>+Finále!B15</f>
        <v>Marek Marko</v>
      </c>
      <c r="U28" s="134"/>
      <c r="V28" s="134"/>
      <c r="W28" s="134"/>
      <c r="X28" s="134"/>
      <c r="Y28" s="134"/>
      <c r="Z28" s="135"/>
    </row>
    <row r="29" spans="1:26" ht="12.75">
      <c r="A29" s="23"/>
      <c r="B29" s="24" t="s">
        <v>26</v>
      </c>
      <c r="C29" s="24" t="s">
        <v>25</v>
      </c>
      <c r="D29" s="25"/>
      <c r="E29" s="25"/>
      <c r="F29" s="25"/>
      <c r="G29" s="25" t="s">
        <v>26</v>
      </c>
      <c r="H29" s="25" t="s">
        <v>25</v>
      </c>
      <c r="I29" s="25"/>
      <c r="J29" s="26"/>
      <c r="K29" s="24" t="s">
        <v>26</v>
      </c>
      <c r="L29" s="24" t="s">
        <v>25</v>
      </c>
      <c r="M29" s="25"/>
      <c r="N29" s="25"/>
      <c r="O29" s="25"/>
      <c r="P29" s="25" t="s">
        <v>26</v>
      </c>
      <c r="Q29" s="25" t="s">
        <v>25</v>
      </c>
      <c r="R29" s="25"/>
      <c r="S29" s="26"/>
      <c r="T29" s="24" t="s">
        <v>26</v>
      </c>
      <c r="U29" s="24" t="s">
        <v>25</v>
      </c>
      <c r="V29" s="25"/>
      <c r="W29" s="25"/>
      <c r="X29" s="25"/>
      <c r="Y29" s="25" t="s">
        <v>26</v>
      </c>
      <c r="Z29" s="27" t="s">
        <v>25</v>
      </c>
    </row>
    <row r="30" spans="1:26" ht="12.75">
      <c r="A30" s="23">
        <v>1</v>
      </c>
      <c r="B30" s="13"/>
      <c r="C30" s="13"/>
      <c r="D30" s="25">
        <f aca="true" t="shared" si="27" ref="D30:D45">60*(B30)+C30</f>
        <v>0</v>
      </c>
      <c r="E30" s="25">
        <f aca="true" t="shared" si="28" ref="E30:E39">+D30-D29</f>
        <v>0</v>
      </c>
      <c r="F30" s="25">
        <f aca="true" t="shared" si="29" ref="F30:F39">+E30/60</f>
        <v>0</v>
      </c>
      <c r="G30" s="25">
        <f aca="true" t="shared" si="30" ref="G30:G39">INT(F30)</f>
        <v>0</v>
      </c>
      <c r="H30" s="25">
        <f aca="true" t="shared" si="31" ref="H30:H45">60*(F30-G30)</f>
        <v>0</v>
      </c>
      <c r="I30" s="25"/>
      <c r="J30" s="26">
        <v>1</v>
      </c>
      <c r="K30" s="13"/>
      <c r="L30" s="13"/>
      <c r="M30" s="25">
        <f t="shared" si="20"/>
        <v>0</v>
      </c>
      <c r="N30" s="25">
        <f aca="true" t="shared" si="32" ref="N30:N39">+M30-M29</f>
        <v>0</v>
      </c>
      <c r="O30" s="25">
        <f aca="true" t="shared" si="33" ref="O30:O39">+N30/60</f>
        <v>0</v>
      </c>
      <c r="P30" s="25">
        <f aca="true" t="shared" si="34" ref="P30:P39">INT(O30)</f>
        <v>0</v>
      </c>
      <c r="Q30" s="25">
        <f t="shared" si="24"/>
        <v>0</v>
      </c>
      <c r="R30" s="25"/>
      <c r="S30" s="26">
        <v>1</v>
      </c>
      <c r="T30" s="13">
        <v>1</v>
      </c>
      <c r="U30" s="13">
        <v>12</v>
      </c>
      <c r="V30" s="25">
        <f t="shared" si="25"/>
        <v>72</v>
      </c>
      <c r="W30" s="25">
        <f t="shared" si="11"/>
        <v>72</v>
      </c>
      <c r="X30" s="25">
        <f t="shared" si="12"/>
        <v>1.2</v>
      </c>
      <c r="Y30" s="25">
        <f t="shared" si="13"/>
        <v>1</v>
      </c>
      <c r="Z30" s="27">
        <f t="shared" si="26"/>
        <v>11.999999999999996</v>
      </c>
    </row>
    <row r="31" spans="1:26" ht="12.75">
      <c r="A31" s="23">
        <v>2</v>
      </c>
      <c r="B31" s="13"/>
      <c r="C31" s="13"/>
      <c r="D31" s="25">
        <f t="shared" si="27"/>
        <v>0</v>
      </c>
      <c r="E31" s="25">
        <f t="shared" si="28"/>
        <v>0</v>
      </c>
      <c r="F31" s="25">
        <f t="shared" si="29"/>
        <v>0</v>
      </c>
      <c r="G31" s="25">
        <f t="shared" si="30"/>
        <v>0</v>
      </c>
      <c r="H31" s="25">
        <f t="shared" si="31"/>
        <v>0</v>
      </c>
      <c r="I31" s="25"/>
      <c r="J31" s="26">
        <v>2</v>
      </c>
      <c r="K31" s="13"/>
      <c r="L31" s="13"/>
      <c r="M31" s="25">
        <f t="shared" si="20"/>
        <v>0</v>
      </c>
      <c r="N31" s="25">
        <f t="shared" si="32"/>
        <v>0</v>
      </c>
      <c r="O31" s="25">
        <f t="shared" si="33"/>
        <v>0</v>
      </c>
      <c r="P31" s="25">
        <f t="shared" si="34"/>
        <v>0</v>
      </c>
      <c r="Q31" s="25">
        <f t="shared" si="24"/>
        <v>0</v>
      </c>
      <c r="R31" s="25"/>
      <c r="S31" s="26">
        <v>2</v>
      </c>
      <c r="T31" s="13">
        <v>2</v>
      </c>
      <c r="U31" s="13">
        <v>28</v>
      </c>
      <c r="V31" s="25">
        <f t="shared" si="25"/>
        <v>148</v>
      </c>
      <c r="W31" s="25">
        <f t="shared" si="11"/>
        <v>76</v>
      </c>
      <c r="X31" s="25">
        <f t="shared" si="12"/>
        <v>1.2666666666666666</v>
      </c>
      <c r="Y31" s="25">
        <f t="shared" si="13"/>
        <v>1</v>
      </c>
      <c r="Z31" s="27">
        <f t="shared" si="26"/>
        <v>15.999999999999996</v>
      </c>
    </row>
    <row r="32" spans="1:26" ht="12.75">
      <c r="A32" s="23">
        <v>3</v>
      </c>
      <c r="B32" s="13"/>
      <c r="C32" s="13"/>
      <c r="D32" s="25">
        <f t="shared" si="27"/>
        <v>0</v>
      </c>
      <c r="E32" s="25">
        <f t="shared" si="28"/>
        <v>0</v>
      </c>
      <c r="F32" s="25">
        <f t="shared" si="29"/>
        <v>0</v>
      </c>
      <c r="G32" s="25">
        <f t="shared" si="30"/>
        <v>0</v>
      </c>
      <c r="H32" s="25">
        <f t="shared" si="31"/>
        <v>0</v>
      </c>
      <c r="I32" s="25"/>
      <c r="J32" s="26">
        <v>3</v>
      </c>
      <c r="K32" s="13"/>
      <c r="L32" s="13"/>
      <c r="M32" s="25">
        <f t="shared" si="20"/>
        <v>0</v>
      </c>
      <c r="N32" s="25">
        <f t="shared" si="32"/>
        <v>0</v>
      </c>
      <c r="O32" s="25">
        <f t="shared" si="33"/>
        <v>0</v>
      </c>
      <c r="P32" s="25">
        <f t="shared" si="34"/>
        <v>0</v>
      </c>
      <c r="Q32" s="25">
        <f t="shared" si="24"/>
        <v>0</v>
      </c>
      <c r="R32" s="25"/>
      <c r="S32" s="26">
        <v>3</v>
      </c>
      <c r="T32" s="13">
        <v>4</v>
      </c>
      <c r="U32" s="13">
        <v>1</v>
      </c>
      <c r="V32" s="25">
        <f t="shared" si="25"/>
        <v>241</v>
      </c>
      <c r="W32" s="25">
        <f t="shared" si="11"/>
        <v>93</v>
      </c>
      <c r="X32" s="25">
        <f t="shared" si="12"/>
        <v>1.55</v>
      </c>
      <c r="Y32" s="25">
        <f t="shared" si="13"/>
        <v>1</v>
      </c>
      <c r="Z32" s="27">
        <f t="shared" si="26"/>
        <v>33</v>
      </c>
    </row>
    <row r="33" spans="1:26" ht="12.75">
      <c r="A33" s="23">
        <v>4</v>
      </c>
      <c r="B33" s="13"/>
      <c r="C33" s="13"/>
      <c r="D33" s="25">
        <f t="shared" si="27"/>
        <v>0</v>
      </c>
      <c r="E33" s="25">
        <f t="shared" si="28"/>
        <v>0</v>
      </c>
      <c r="F33" s="25">
        <f t="shared" si="29"/>
        <v>0</v>
      </c>
      <c r="G33" s="25">
        <f t="shared" si="30"/>
        <v>0</v>
      </c>
      <c r="H33" s="25">
        <f t="shared" si="31"/>
        <v>0</v>
      </c>
      <c r="I33" s="25"/>
      <c r="J33" s="26">
        <v>4</v>
      </c>
      <c r="K33" s="13"/>
      <c r="L33" s="13"/>
      <c r="M33" s="25">
        <f t="shared" si="20"/>
        <v>0</v>
      </c>
      <c r="N33" s="25">
        <f t="shared" si="32"/>
        <v>0</v>
      </c>
      <c r="O33" s="25">
        <f t="shared" si="33"/>
        <v>0</v>
      </c>
      <c r="P33" s="25">
        <f t="shared" si="34"/>
        <v>0</v>
      </c>
      <c r="Q33" s="25">
        <f t="shared" si="24"/>
        <v>0</v>
      </c>
      <c r="R33" s="25"/>
      <c r="S33" s="26">
        <v>4</v>
      </c>
      <c r="T33" s="13">
        <v>5</v>
      </c>
      <c r="U33" s="13">
        <v>34</v>
      </c>
      <c r="V33" s="25">
        <f t="shared" si="25"/>
        <v>334</v>
      </c>
      <c r="W33" s="25">
        <f t="shared" si="11"/>
        <v>93</v>
      </c>
      <c r="X33" s="25">
        <f t="shared" si="12"/>
        <v>1.55</v>
      </c>
      <c r="Y33" s="25">
        <f t="shared" si="13"/>
        <v>1</v>
      </c>
      <c r="Z33" s="27">
        <f t="shared" si="26"/>
        <v>33</v>
      </c>
    </row>
    <row r="34" spans="1:26" ht="12.75">
      <c r="A34" s="23">
        <v>5</v>
      </c>
      <c r="B34" s="13"/>
      <c r="C34" s="13"/>
      <c r="D34" s="25">
        <f t="shared" si="27"/>
        <v>0</v>
      </c>
      <c r="E34" s="25">
        <f t="shared" si="28"/>
        <v>0</v>
      </c>
      <c r="F34" s="25">
        <f t="shared" si="29"/>
        <v>0</v>
      </c>
      <c r="G34" s="25">
        <f t="shared" si="30"/>
        <v>0</v>
      </c>
      <c r="H34" s="25">
        <f t="shared" si="31"/>
        <v>0</v>
      </c>
      <c r="I34" s="25"/>
      <c r="J34" s="26">
        <v>5</v>
      </c>
      <c r="K34" s="13"/>
      <c r="L34" s="13"/>
      <c r="M34" s="25">
        <f t="shared" si="20"/>
        <v>0</v>
      </c>
      <c r="N34" s="25">
        <f t="shared" si="32"/>
        <v>0</v>
      </c>
      <c r="O34" s="25">
        <f t="shared" si="33"/>
        <v>0</v>
      </c>
      <c r="P34" s="25">
        <f t="shared" si="34"/>
        <v>0</v>
      </c>
      <c r="Q34" s="25">
        <f t="shared" si="24"/>
        <v>0</v>
      </c>
      <c r="R34" s="25"/>
      <c r="S34" s="26">
        <v>5</v>
      </c>
      <c r="T34" s="13">
        <v>7</v>
      </c>
      <c r="U34" s="13">
        <v>0</v>
      </c>
      <c r="V34" s="25">
        <f t="shared" si="25"/>
        <v>420</v>
      </c>
      <c r="W34" s="25">
        <f t="shared" si="11"/>
        <v>86</v>
      </c>
      <c r="X34" s="25">
        <f t="shared" si="12"/>
        <v>1.4333333333333333</v>
      </c>
      <c r="Y34" s="25">
        <f t="shared" si="13"/>
        <v>1</v>
      </c>
      <c r="Z34" s="27">
        <f t="shared" si="26"/>
        <v>26</v>
      </c>
    </row>
    <row r="35" spans="1:26" ht="12.75">
      <c r="A35" s="23">
        <v>6</v>
      </c>
      <c r="B35" s="13"/>
      <c r="C35" s="13"/>
      <c r="D35" s="25">
        <f>60*(B35)+C35</f>
        <v>0</v>
      </c>
      <c r="E35" s="25">
        <f t="shared" si="28"/>
        <v>0</v>
      </c>
      <c r="F35" s="25">
        <f t="shared" si="29"/>
        <v>0</v>
      </c>
      <c r="G35" s="25">
        <f t="shared" si="30"/>
        <v>0</v>
      </c>
      <c r="H35" s="25">
        <f>60*(F35-G35)</f>
        <v>0</v>
      </c>
      <c r="I35" s="25"/>
      <c r="J35" s="26">
        <v>6</v>
      </c>
      <c r="K35" s="13"/>
      <c r="L35" s="13"/>
      <c r="M35" s="25">
        <f>60*K35+L35</f>
        <v>0</v>
      </c>
      <c r="N35" s="25">
        <f t="shared" si="32"/>
        <v>0</v>
      </c>
      <c r="O35" s="25">
        <f t="shared" si="33"/>
        <v>0</v>
      </c>
      <c r="P35" s="25">
        <f t="shared" si="34"/>
        <v>0</v>
      </c>
      <c r="Q35" s="25">
        <f>60*(O35-P35)</f>
        <v>0</v>
      </c>
      <c r="R35" s="25"/>
      <c r="S35" s="26">
        <v>6</v>
      </c>
      <c r="T35" s="13">
        <v>8</v>
      </c>
      <c r="U35" s="13">
        <v>15</v>
      </c>
      <c r="V35" s="25">
        <f t="shared" si="25"/>
        <v>495</v>
      </c>
      <c r="W35" s="25">
        <f t="shared" si="11"/>
        <v>75</v>
      </c>
      <c r="X35" s="25">
        <f t="shared" si="12"/>
        <v>1.25</v>
      </c>
      <c r="Y35" s="25">
        <f t="shared" si="13"/>
        <v>1</v>
      </c>
      <c r="Z35" s="27">
        <f t="shared" si="26"/>
        <v>15</v>
      </c>
    </row>
    <row r="36" spans="1:26" ht="12.75">
      <c r="A36" s="23">
        <v>7</v>
      </c>
      <c r="B36" s="13"/>
      <c r="C36" s="13"/>
      <c r="D36" s="25">
        <f>60*(B36)+C36</f>
        <v>0</v>
      </c>
      <c r="E36" s="25">
        <f t="shared" si="28"/>
        <v>0</v>
      </c>
      <c r="F36" s="25">
        <f t="shared" si="29"/>
        <v>0</v>
      </c>
      <c r="G36" s="25">
        <f t="shared" si="30"/>
        <v>0</v>
      </c>
      <c r="H36" s="25">
        <f>60*(F36-G36)</f>
        <v>0</v>
      </c>
      <c r="I36" s="25"/>
      <c r="J36" s="26">
        <v>7</v>
      </c>
      <c r="K36" s="13"/>
      <c r="L36" s="13"/>
      <c r="M36" s="25">
        <f>60*K36+L36</f>
        <v>0</v>
      </c>
      <c r="N36" s="25">
        <f t="shared" si="32"/>
        <v>0</v>
      </c>
      <c r="O36" s="25">
        <f t="shared" si="33"/>
        <v>0</v>
      </c>
      <c r="P36" s="25">
        <f t="shared" si="34"/>
        <v>0</v>
      </c>
      <c r="Q36" s="25">
        <f>60*(O36-P36)</f>
        <v>0</v>
      </c>
      <c r="R36" s="25"/>
      <c r="S36" s="26">
        <v>7</v>
      </c>
      <c r="T36" s="13">
        <v>9</v>
      </c>
      <c r="U36" s="13">
        <v>31</v>
      </c>
      <c r="V36" s="25">
        <f t="shared" si="25"/>
        <v>571</v>
      </c>
      <c r="W36" s="25">
        <f t="shared" si="11"/>
        <v>76</v>
      </c>
      <c r="X36" s="25">
        <f t="shared" si="12"/>
        <v>1.2666666666666666</v>
      </c>
      <c r="Y36" s="25">
        <f t="shared" si="13"/>
        <v>1</v>
      </c>
      <c r="Z36" s="27">
        <f t="shared" si="26"/>
        <v>15.999999999999996</v>
      </c>
    </row>
    <row r="37" spans="1:26" ht="12.75">
      <c r="A37" s="23">
        <v>8</v>
      </c>
      <c r="B37" s="13"/>
      <c r="C37" s="13"/>
      <c r="D37" s="25">
        <f>60*(B37)+C37</f>
        <v>0</v>
      </c>
      <c r="E37" s="25">
        <f t="shared" si="28"/>
        <v>0</v>
      </c>
      <c r="F37" s="25">
        <f t="shared" si="29"/>
        <v>0</v>
      </c>
      <c r="G37" s="25">
        <f t="shared" si="30"/>
        <v>0</v>
      </c>
      <c r="H37" s="25">
        <f>60*(F37-G37)</f>
        <v>0</v>
      </c>
      <c r="I37" s="25"/>
      <c r="J37" s="26">
        <v>8</v>
      </c>
      <c r="K37" s="13"/>
      <c r="L37" s="13"/>
      <c r="M37" s="25">
        <f>60*K37+L37</f>
        <v>0</v>
      </c>
      <c r="N37" s="25">
        <f t="shared" si="32"/>
        <v>0</v>
      </c>
      <c r="O37" s="25">
        <f t="shared" si="33"/>
        <v>0</v>
      </c>
      <c r="P37" s="25">
        <f t="shared" si="34"/>
        <v>0</v>
      </c>
      <c r="Q37" s="25">
        <f>60*(O37-P37)</f>
        <v>0</v>
      </c>
      <c r="R37" s="25"/>
      <c r="S37" s="26">
        <v>8</v>
      </c>
      <c r="T37" s="13">
        <v>10</v>
      </c>
      <c r="U37" s="13">
        <v>33</v>
      </c>
      <c r="V37" s="25">
        <f t="shared" si="25"/>
        <v>633</v>
      </c>
      <c r="W37" s="25">
        <f t="shared" si="11"/>
        <v>62</v>
      </c>
      <c r="X37" s="25">
        <f t="shared" si="12"/>
        <v>1.0333333333333334</v>
      </c>
      <c r="Y37" s="25">
        <f t="shared" si="13"/>
        <v>1</v>
      </c>
      <c r="Z37" s="27">
        <f t="shared" si="26"/>
        <v>2.000000000000006</v>
      </c>
    </row>
    <row r="38" spans="1:26" ht="12.75">
      <c r="A38" s="23">
        <v>9</v>
      </c>
      <c r="B38" s="13"/>
      <c r="C38" s="13"/>
      <c r="D38" s="25">
        <f>60*(B38)+C38</f>
        <v>0</v>
      </c>
      <c r="E38" s="25">
        <f t="shared" si="28"/>
        <v>0</v>
      </c>
      <c r="F38" s="25">
        <f t="shared" si="29"/>
        <v>0</v>
      </c>
      <c r="G38" s="25">
        <f t="shared" si="30"/>
        <v>0</v>
      </c>
      <c r="H38" s="25">
        <f>60*(F38-G38)</f>
        <v>0</v>
      </c>
      <c r="I38" s="25"/>
      <c r="J38" s="26">
        <v>9</v>
      </c>
      <c r="K38" s="13"/>
      <c r="L38" s="13"/>
      <c r="M38" s="25">
        <f>60*K38+L38</f>
        <v>0</v>
      </c>
      <c r="N38" s="25">
        <f t="shared" si="32"/>
        <v>0</v>
      </c>
      <c r="O38" s="25">
        <f t="shared" si="33"/>
        <v>0</v>
      </c>
      <c r="P38" s="25">
        <f t="shared" si="34"/>
        <v>0</v>
      </c>
      <c r="Q38" s="25">
        <f>60*(O38-P38)</f>
        <v>0</v>
      </c>
      <c r="R38" s="25"/>
      <c r="S38" s="26">
        <v>9</v>
      </c>
      <c r="T38" s="13">
        <v>11</v>
      </c>
      <c r="U38" s="13">
        <v>48</v>
      </c>
      <c r="V38" s="25">
        <f t="shared" si="25"/>
        <v>708</v>
      </c>
      <c r="W38" s="25">
        <f t="shared" si="11"/>
        <v>75</v>
      </c>
      <c r="X38" s="25">
        <f t="shared" si="12"/>
        <v>1.25</v>
      </c>
      <c r="Y38" s="25">
        <f t="shared" si="13"/>
        <v>1</v>
      </c>
      <c r="Z38" s="27">
        <f t="shared" si="26"/>
        <v>15</v>
      </c>
    </row>
    <row r="39" spans="1:26" ht="12.75">
      <c r="A39" s="23">
        <v>10</v>
      </c>
      <c r="B39" s="13"/>
      <c r="C39" s="13"/>
      <c r="D39" s="25">
        <f>60*(B39)+C39</f>
        <v>0</v>
      </c>
      <c r="E39" s="25">
        <f t="shared" si="28"/>
        <v>0</v>
      </c>
      <c r="F39" s="25">
        <f t="shared" si="29"/>
        <v>0</v>
      </c>
      <c r="G39" s="25">
        <f t="shared" si="30"/>
        <v>0</v>
      </c>
      <c r="H39" s="25">
        <f>60*(F39-G39)</f>
        <v>0</v>
      </c>
      <c r="I39" s="25"/>
      <c r="J39" s="26">
        <v>10</v>
      </c>
      <c r="K39" s="13"/>
      <c r="L39" s="13"/>
      <c r="M39" s="25">
        <f>60*K39+L39</f>
        <v>0</v>
      </c>
      <c r="N39" s="25">
        <f t="shared" si="32"/>
        <v>0</v>
      </c>
      <c r="O39" s="25">
        <f t="shared" si="33"/>
        <v>0</v>
      </c>
      <c r="P39" s="25">
        <f t="shared" si="34"/>
        <v>0</v>
      </c>
      <c r="Q39" s="25">
        <f>60*(O39-P39)</f>
        <v>0</v>
      </c>
      <c r="R39" s="25"/>
      <c r="S39" s="26">
        <v>10</v>
      </c>
      <c r="T39" s="13">
        <v>13</v>
      </c>
      <c r="U39" s="13">
        <v>14</v>
      </c>
      <c r="V39" s="25">
        <f t="shared" si="25"/>
        <v>794</v>
      </c>
      <c r="W39" s="25">
        <f t="shared" si="11"/>
        <v>86</v>
      </c>
      <c r="X39" s="25">
        <f t="shared" si="12"/>
        <v>1.4333333333333333</v>
      </c>
      <c r="Y39" s="25">
        <f t="shared" si="13"/>
        <v>1</v>
      </c>
      <c r="Z39" s="27">
        <f t="shared" si="26"/>
        <v>26</v>
      </c>
    </row>
    <row r="40" spans="1:26" ht="12.75">
      <c r="A40" s="23"/>
      <c r="B40" s="25"/>
      <c r="C40" s="25"/>
      <c r="D40" s="25"/>
      <c r="E40" s="25"/>
      <c r="F40" s="25"/>
      <c r="G40" s="25"/>
      <c r="H40" s="25"/>
      <c r="I40" s="25"/>
      <c r="J40" s="26"/>
      <c r="K40" s="25"/>
      <c r="L40" s="25"/>
      <c r="M40" s="25"/>
      <c r="N40" s="25"/>
      <c r="O40" s="25"/>
      <c r="P40" s="25"/>
      <c r="Q40" s="25"/>
      <c r="R40" s="25"/>
      <c r="S40" s="26"/>
      <c r="T40" s="25"/>
      <c r="U40" s="25"/>
      <c r="V40" s="25"/>
      <c r="W40" s="25"/>
      <c r="X40" s="25"/>
      <c r="Y40" s="25"/>
      <c r="Z40" s="27"/>
    </row>
    <row r="41" spans="1:26" s="22" customFormat="1" ht="12.75">
      <c r="A41" s="18" t="s">
        <v>20</v>
      </c>
      <c r="B41" s="134" t="e">
        <f>+#REF!</f>
        <v>#REF!</v>
      </c>
      <c r="C41" s="134"/>
      <c r="D41" s="134"/>
      <c r="E41" s="134"/>
      <c r="F41" s="134"/>
      <c r="G41" s="134"/>
      <c r="H41" s="134"/>
      <c r="I41" s="20"/>
      <c r="J41" s="21" t="s">
        <v>20</v>
      </c>
      <c r="K41" s="134" t="e">
        <f>+#REF!</f>
        <v>#REF!</v>
      </c>
      <c r="L41" s="134"/>
      <c r="M41" s="134"/>
      <c r="N41" s="134"/>
      <c r="O41" s="134"/>
      <c r="P41" s="134"/>
      <c r="Q41" s="134"/>
      <c r="R41" s="20"/>
      <c r="S41" s="21" t="s">
        <v>20</v>
      </c>
      <c r="T41" s="134" t="str">
        <f>+Finále!B16</f>
        <v>Smoleňák Šimon</v>
      </c>
      <c r="U41" s="134"/>
      <c r="V41" s="134"/>
      <c r="W41" s="134"/>
      <c r="X41" s="134"/>
      <c r="Y41" s="134"/>
      <c r="Z41" s="135"/>
    </row>
    <row r="42" spans="1:26" ht="12.75">
      <c r="A42" s="23"/>
      <c r="B42" s="24" t="s">
        <v>26</v>
      </c>
      <c r="C42" s="24" t="s">
        <v>25</v>
      </c>
      <c r="D42" s="25"/>
      <c r="E42" s="25"/>
      <c r="F42" s="25"/>
      <c r="G42" s="25" t="s">
        <v>26</v>
      </c>
      <c r="H42" s="25" t="s">
        <v>25</v>
      </c>
      <c r="I42" s="25"/>
      <c r="J42" s="26"/>
      <c r="K42" s="24" t="s">
        <v>26</v>
      </c>
      <c r="L42" s="24" t="s">
        <v>25</v>
      </c>
      <c r="M42" s="25"/>
      <c r="N42" s="25"/>
      <c r="O42" s="25"/>
      <c r="P42" s="25" t="s">
        <v>26</v>
      </c>
      <c r="Q42" s="25" t="s">
        <v>25</v>
      </c>
      <c r="R42" s="25"/>
      <c r="S42" s="26"/>
      <c r="T42" s="24" t="s">
        <v>26</v>
      </c>
      <c r="U42" s="24" t="s">
        <v>25</v>
      </c>
      <c r="V42" s="25"/>
      <c r="W42" s="25"/>
      <c r="X42" s="25"/>
      <c r="Y42" s="25" t="s">
        <v>26</v>
      </c>
      <c r="Z42" s="27" t="s">
        <v>25</v>
      </c>
    </row>
    <row r="43" spans="1:26" ht="12.75">
      <c r="A43" s="23">
        <v>1</v>
      </c>
      <c r="B43" s="13"/>
      <c r="C43" s="13"/>
      <c r="D43" s="25">
        <f t="shared" si="27"/>
        <v>0</v>
      </c>
      <c r="E43" s="25">
        <f aca="true" t="shared" si="35" ref="E43:E52">+D43-D42</f>
        <v>0</v>
      </c>
      <c r="F43" s="25">
        <f aca="true" t="shared" si="36" ref="F43:F52">+E43/60</f>
        <v>0</v>
      </c>
      <c r="G43" s="25">
        <f aca="true" t="shared" si="37" ref="G43:G52">INT(F43)</f>
        <v>0</v>
      </c>
      <c r="H43" s="25">
        <f t="shared" si="31"/>
        <v>0</v>
      </c>
      <c r="I43" s="25"/>
      <c r="J43" s="26">
        <v>1</v>
      </c>
      <c r="K43" s="13"/>
      <c r="L43" s="13"/>
      <c r="M43" s="25">
        <f t="shared" si="20"/>
        <v>0</v>
      </c>
      <c r="N43" s="25">
        <f aca="true" t="shared" si="38" ref="N43:N52">+M43-M42</f>
        <v>0</v>
      </c>
      <c r="O43" s="25">
        <f aca="true" t="shared" si="39" ref="O43:O52">+N43/60</f>
        <v>0</v>
      </c>
      <c r="P43" s="25">
        <f aca="true" t="shared" si="40" ref="P43:P52">INT(O43)</f>
        <v>0</v>
      </c>
      <c r="Q43" s="25">
        <f t="shared" si="24"/>
        <v>0</v>
      </c>
      <c r="R43" s="25"/>
      <c r="S43" s="26">
        <v>1</v>
      </c>
      <c r="T43" s="13">
        <v>1</v>
      </c>
      <c r="U43" s="13">
        <v>56</v>
      </c>
      <c r="V43" s="25">
        <f t="shared" si="25"/>
        <v>116</v>
      </c>
      <c r="W43" s="25">
        <f t="shared" si="11"/>
        <v>116</v>
      </c>
      <c r="X43" s="25">
        <f t="shared" si="12"/>
        <v>1.9333333333333333</v>
      </c>
      <c r="Y43" s="25">
        <f t="shared" si="13"/>
        <v>1</v>
      </c>
      <c r="Z43" s="27">
        <f t="shared" si="26"/>
        <v>56</v>
      </c>
    </row>
    <row r="44" spans="1:26" ht="12.75">
      <c r="A44" s="23">
        <v>2</v>
      </c>
      <c r="B44" s="13"/>
      <c r="C44" s="13"/>
      <c r="D44" s="25">
        <f t="shared" si="27"/>
        <v>0</v>
      </c>
      <c r="E44" s="25">
        <f t="shared" si="35"/>
        <v>0</v>
      </c>
      <c r="F44" s="25">
        <f t="shared" si="36"/>
        <v>0</v>
      </c>
      <c r="G44" s="25">
        <f t="shared" si="37"/>
        <v>0</v>
      </c>
      <c r="H44" s="25">
        <f t="shared" si="31"/>
        <v>0</v>
      </c>
      <c r="I44" s="25"/>
      <c r="J44" s="26">
        <v>2</v>
      </c>
      <c r="K44" s="13"/>
      <c r="L44" s="13"/>
      <c r="M44" s="25">
        <f t="shared" si="20"/>
        <v>0</v>
      </c>
      <c r="N44" s="25">
        <f t="shared" si="38"/>
        <v>0</v>
      </c>
      <c r="O44" s="25">
        <f t="shared" si="39"/>
        <v>0</v>
      </c>
      <c r="P44" s="25">
        <f t="shared" si="40"/>
        <v>0</v>
      </c>
      <c r="Q44" s="25">
        <f t="shared" si="24"/>
        <v>0</v>
      </c>
      <c r="R44" s="25"/>
      <c r="S44" s="26">
        <v>2</v>
      </c>
      <c r="T44" s="13">
        <v>3</v>
      </c>
      <c r="U44" s="13">
        <v>46</v>
      </c>
      <c r="V44" s="25">
        <f t="shared" si="25"/>
        <v>226</v>
      </c>
      <c r="W44" s="25">
        <f t="shared" si="11"/>
        <v>110</v>
      </c>
      <c r="X44" s="25">
        <f t="shared" si="12"/>
        <v>1.8333333333333333</v>
      </c>
      <c r="Y44" s="25">
        <f t="shared" si="13"/>
        <v>1</v>
      </c>
      <c r="Z44" s="27">
        <f t="shared" si="26"/>
        <v>49.99999999999999</v>
      </c>
    </row>
    <row r="45" spans="1:26" ht="12.75">
      <c r="A45" s="23">
        <v>3</v>
      </c>
      <c r="B45" s="13"/>
      <c r="C45" s="13"/>
      <c r="D45" s="25">
        <f t="shared" si="27"/>
        <v>0</v>
      </c>
      <c r="E45" s="25">
        <f t="shared" si="35"/>
        <v>0</v>
      </c>
      <c r="F45" s="25">
        <f t="shared" si="36"/>
        <v>0</v>
      </c>
      <c r="G45" s="25">
        <f t="shared" si="37"/>
        <v>0</v>
      </c>
      <c r="H45" s="25">
        <f t="shared" si="31"/>
        <v>0</v>
      </c>
      <c r="I45" s="25"/>
      <c r="J45" s="26">
        <v>3</v>
      </c>
      <c r="K45" s="13"/>
      <c r="L45" s="13"/>
      <c r="M45" s="25">
        <f t="shared" si="20"/>
        <v>0</v>
      </c>
      <c r="N45" s="25">
        <f t="shared" si="38"/>
        <v>0</v>
      </c>
      <c r="O45" s="25">
        <f t="shared" si="39"/>
        <v>0</v>
      </c>
      <c r="P45" s="25">
        <f t="shared" si="40"/>
        <v>0</v>
      </c>
      <c r="Q45" s="25">
        <f t="shared" si="24"/>
        <v>0</v>
      </c>
      <c r="R45" s="25"/>
      <c r="S45" s="26">
        <v>3</v>
      </c>
      <c r="T45" s="13">
        <v>5</v>
      </c>
      <c r="U45" s="13">
        <v>25</v>
      </c>
      <c r="V45" s="25">
        <f t="shared" si="25"/>
        <v>325</v>
      </c>
      <c r="W45" s="25">
        <f t="shared" si="11"/>
        <v>99</v>
      </c>
      <c r="X45" s="25">
        <f t="shared" si="12"/>
        <v>1.65</v>
      </c>
      <c r="Y45" s="25">
        <f t="shared" si="13"/>
        <v>1</v>
      </c>
      <c r="Z45" s="27">
        <f t="shared" si="26"/>
        <v>38.99999999999999</v>
      </c>
    </row>
    <row r="46" spans="1:26" ht="12.75">
      <c r="A46" s="23">
        <v>4</v>
      </c>
      <c r="B46" s="13"/>
      <c r="C46" s="13"/>
      <c r="D46" s="25">
        <f aca="true" t="shared" si="41" ref="D46:D52">60*(B46)+C46</f>
        <v>0</v>
      </c>
      <c r="E46" s="25">
        <f t="shared" si="35"/>
        <v>0</v>
      </c>
      <c r="F46" s="25">
        <f t="shared" si="36"/>
        <v>0</v>
      </c>
      <c r="G46" s="25">
        <f t="shared" si="37"/>
        <v>0</v>
      </c>
      <c r="H46" s="25">
        <f aca="true" t="shared" si="42" ref="H46:H52">60*(F46-G46)</f>
        <v>0</v>
      </c>
      <c r="I46" s="25"/>
      <c r="J46" s="26">
        <v>4</v>
      </c>
      <c r="K46" s="13"/>
      <c r="L46" s="13"/>
      <c r="M46" s="25">
        <f t="shared" si="20"/>
        <v>0</v>
      </c>
      <c r="N46" s="25">
        <f t="shared" si="38"/>
        <v>0</v>
      </c>
      <c r="O46" s="25">
        <f t="shared" si="39"/>
        <v>0</v>
      </c>
      <c r="P46" s="25">
        <f t="shared" si="40"/>
        <v>0</v>
      </c>
      <c r="Q46" s="25">
        <f t="shared" si="24"/>
        <v>0</v>
      </c>
      <c r="R46" s="25"/>
      <c r="S46" s="26">
        <v>4</v>
      </c>
      <c r="T46" s="13">
        <v>7</v>
      </c>
      <c r="U46" s="13">
        <v>6</v>
      </c>
      <c r="V46" s="25">
        <f t="shared" si="25"/>
        <v>426</v>
      </c>
      <c r="W46" s="25">
        <f t="shared" si="11"/>
        <v>101</v>
      </c>
      <c r="X46" s="25">
        <f t="shared" si="12"/>
        <v>1.6833333333333333</v>
      </c>
      <c r="Y46" s="25">
        <f t="shared" si="13"/>
        <v>1</v>
      </c>
      <c r="Z46" s="27">
        <f t="shared" si="26"/>
        <v>41</v>
      </c>
    </row>
    <row r="47" spans="1:26" ht="12.75">
      <c r="A47" s="23">
        <v>5</v>
      </c>
      <c r="B47" s="13"/>
      <c r="C47" s="13"/>
      <c r="D47" s="25">
        <f t="shared" si="41"/>
        <v>0</v>
      </c>
      <c r="E47" s="25">
        <f t="shared" si="35"/>
        <v>0</v>
      </c>
      <c r="F47" s="25">
        <f t="shared" si="36"/>
        <v>0</v>
      </c>
      <c r="G47" s="25">
        <f t="shared" si="37"/>
        <v>0</v>
      </c>
      <c r="H47" s="25">
        <f t="shared" si="42"/>
        <v>0</v>
      </c>
      <c r="I47" s="25"/>
      <c r="J47" s="26">
        <v>5</v>
      </c>
      <c r="K47" s="13"/>
      <c r="L47" s="13"/>
      <c r="M47" s="25">
        <f t="shared" si="20"/>
        <v>0</v>
      </c>
      <c r="N47" s="25">
        <f t="shared" si="38"/>
        <v>0</v>
      </c>
      <c r="O47" s="25">
        <f t="shared" si="39"/>
        <v>0</v>
      </c>
      <c r="P47" s="25">
        <f t="shared" si="40"/>
        <v>0</v>
      </c>
      <c r="Q47" s="25">
        <f t="shared" si="24"/>
        <v>0</v>
      </c>
      <c r="R47" s="25"/>
      <c r="S47" s="26">
        <v>5</v>
      </c>
      <c r="T47" s="13">
        <v>8</v>
      </c>
      <c r="U47" s="13">
        <v>32</v>
      </c>
      <c r="V47" s="25">
        <f t="shared" si="25"/>
        <v>512</v>
      </c>
      <c r="W47" s="25">
        <f t="shared" si="11"/>
        <v>86</v>
      </c>
      <c r="X47" s="25">
        <f t="shared" si="12"/>
        <v>1.4333333333333333</v>
      </c>
      <c r="Y47" s="25">
        <f t="shared" si="13"/>
        <v>1</v>
      </c>
      <c r="Z47" s="27">
        <f t="shared" si="26"/>
        <v>26</v>
      </c>
    </row>
    <row r="48" spans="1:26" ht="12.75">
      <c r="A48" s="23">
        <v>6</v>
      </c>
      <c r="B48" s="13"/>
      <c r="C48" s="13"/>
      <c r="D48" s="25">
        <f t="shared" si="41"/>
        <v>0</v>
      </c>
      <c r="E48" s="25">
        <f t="shared" si="35"/>
        <v>0</v>
      </c>
      <c r="F48" s="25">
        <f t="shared" si="36"/>
        <v>0</v>
      </c>
      <c r="G48" s="25">
        <f t="shared" si="37"/>
        <v>0</v>
      </c>
      <c r="H48" s="25">
        <f t="shared" si="42"/>
        <v>0</v>
      </c>
      <c r="I48" s="25"/>
      <c r="J48" s="26">
        <v>6</v>
      </c>
      <c r="K48" s="13"/>
      <c r="L48" s="13"/>
      <c r="M48" s="25">
        <f>60*K48+L48</f>
        <v>0</v>
      </c>
      <c r="N48" s="25">
        <f t="shared" si="38"/>
        <v>0</v>
      </c>
      <c r="O48" s="25">
        <f t="shared" si="39"/>
        <v>0</v>
      </c>
      <c r="P48" s="25">
        <f t="shared" si="40"/>
        <v>0</v>
      </c>
      <c r="Q48" s="25">
        <f>60*(O48-P48)</f>
        <v>0</v>
      </c>
      <c r="R48" s="25"/>
      <c r="S48" s="26">
        <v>6</v>
      </c>
      <c r="T48" s="13">
        <v>9</v>
      </c>
      <c r="U48" s="13">
        <v>47</v>
      </c>
      <c r="V48" s="25">
        <f t="shared" si="25"/>
        <v>587</v>
      </c>
      <c r="W48" s="25">
        <f t="shared" si="11"/>
        <v>75</v>
      </c>
      <c r="X48" s="25">
        <f t="shared" si="12"/>
        <v>1.25</v>
      </c>
      <c r="Y48" s="25">
        <f t="shared" si="13"/>
        <v>1</v>
      </c>
      <c r="Z48" s="27">
        <f t="shared" si="26"/>
        <v>15</v>
      </c>
    </row>
    <row r="49" spans="1:26" ht="12.75">
      <c r="A49" s="23">
        <v>7</v>
      </c>
      <c r="B49" s="13"/>
      <c r="C49" s="13"/>
      <c r="D49" s="25">
        <f t="shared" si="41"/>
        <v>0</v>
      </c>
      <c r="E49" s="25">
        <f t="shared" si="35"/>
        <v>0</v>
      </c>
      <c r="F49" s="25">
        <f t="shared" si="36"/>
        <v>0</v>
      </c>
      <c r="G49" s="25">
        <f t="shared" si="37"/>
        <v>0</v>
      </c>
      <c r="H49" s="25">
        <f t="shared" si="42"/>
        <v>0</v>
      </c>
      <c r="I49" s="25"/>
      <c r="J49" s="26">
        <v>7</v>
      </c>
      <c r="K49" s="13"/>
      <c r="L49" s="13"/>
      <c r="M49" s="25">
        <f>60*K49+L49</f>
        <v>0</v>
      </c>
      <c r="N49" s="25">
        <f t="shared" si="38"/>
        <v>0</v>
      </c>
      <c r="O49" s="25">
        <f t="shared" si="39"/>
        <v>0</v>
      </c>
      <c r="P49" s="25">
        <f t="shared" si="40"/>
        <v>0</v>
      </c>
      <c r="Q49" s="25">
        <f>60*(O49-P49)</f>
        <v>0</v>
      </c>
      <c r="R49" s="25"/>
      <c r="S49" s="26">
        <v>7</v>
      </c>
      <c r="T49" s="13">
        <v>11</v>
      </c>
      <c r="U49" s="13">
        <v>19</v>
      </c>
      <c r="V49" s="25">
        <f t="shared" si="25"/>
        <v>679</v>
      </c>
      <c r="W49" s="25">
        <f t="shared" si="11"/>
        <v>92</v>
      </c>
      <c r="X49" s="25">
        <f t="shared" si="12"/>
        <v>1.5333333333333334</v>
      </c>
      <c r="Y49" s="25">
        <f t="shared" si="13"/>
        <v>1</v>
      </c>
      <c r="Z49" s="27">
        <f t="shared" si="26"/>
        <v>32.00000000000001</v>
      </c>
    </row>
    <row r="50" spans="1:26" ht="12.75">
      <c r="A50" s="23">
        <v>8</v>
      </c>
      <c r="B50" s="13"/>
      <c r="C50" s="13"/>
      <c r="D50" s="25">
        <f t="shared" si="41"/>
        <v>0</v>
      </c>
      <c r="E50" s="25">
        <f t="shared" si="35"/>
        <v>0</v>
      </c>
      <c r="F50" s="25">
        <f t="shared" si="36"/>
        <v>0</v>
      </c>
      <c r="G50" s="25">
        <f t="shared" si="37"/>
        <v>0</v>
      </c>
      <c r="H50" s="25">
        <f t="shared" si="42"/>
        <v>0</v>
      </c>
      <c r="I50" s="25"/>
      <c r="J50" s="26">
        <v>8</v>
      </c>
      <c r="K50" s="13"/>
      <c r="L50" s="13"/>
      <c r="M50" s="25">
        <f>60*K50+L50</f>
        <v>0</v>
      </c>
      <c r="N50" s="25">
        <f t="shared" si="38"/>
        <v>0</v>
      </c>
      <c r="O50" s="25">
        <f t="shared" si="39"/>
        <v>0</v>
      </c>
      <c r="P50" s="25">
        <f t="shared" si="40"/>
        <v>0</v>
      </c>
      <c r="Q50" s="25">
        <f>60*(O50-P50)</f>
        <v>0</v>
      </c>
      <c r="R50" s="25"/>
      <c r="S50" s="26">
        <v>8</v>
      </c>
      <c r="T50" s="13">
        <v>12</v>
      </c>
      <c r="U50" s="13">
        <v>50</v>
      </c>
      <c r="V50" s="25">
        <f t="shared" si="25"/>
        <v>770</v>
      </c>
      <c r="W50" s="25">
        <f t="shared" si="11"/>
        <v>91</v>
      </c>
      <c r="X50" s="25">
        <f t="shared" si="12"/>
        <v>1.5166666666666666</v>
      </c>
      <c r="Y50" s="25">
        <f t="shared" si="13"/>
        <v>1</v>
      </c>
      <c r="Z50" s="27">
        <f t="shared" si="26"/>
        <v>30.999999999999996</v>
      </c>
    </row>
    <row r="51" spans="1:26" ht="12.75">
      <c r="A51" s="23">
        <v>9</v>
      </c>
      <c r="B51" s="13"/>
      <c r="C51" s="13"/>
      <c r="D51" s="25">
        <f t="shared" si="41"/>
        <v>0</v>
      </c>
      <c r="E51" s="25">
        <f t="shared" si="35"/>
        <v>0</v>
      </c>
      <c r="F51" s="25">
        <f t="shared" si="36"/>
        <v>0</v>
      </c>
      <c r="G51" s="25">
        <f t="shared" si="37"/>
        <v>0</v>
      </c>
      <c r="H51" s="25">
        <f t="shared" si="42"/>
        <v>0</v>
      </c>
      <c r="I51" s="25"/>
      <c r="J51" s="26">
        <v>9</v>
      </c>
      <c r="K51" s="13"/>
      <c r="L51" s="13"/>
      <c r="M51" s="25">
        <f>60*K51+L51</f>
        <v>0</v>
      </c>
      <c r="N51" s="25">
        <f t="shared" si="38"/>
        <v>0</v>
      </c>
      <c r="O51" s="25">
        <f t="shared" si="39"/>
        <v>0</v>
      </c>
      <c r="P51" s="25">
        <f t="shared" si="40"/>
        <v>0</v>
      </c>
      <c r="Q51" s="25">
        <f>60*(O51-P51)</f>
        <v>0</v>
      </c>
      <c r="R51" s="25"/>
      <c r="S51" s="26">
        <v>9</v>
      </c>
      <c r="T51" s="13">
        <v>14</v>
      </c>
      <c r="U51" s="13">
        <v>9</v>
      </c>
      <c r="V51" s="25">
        <f t="shared" si="25"/>
        <v>849</v>
      </c>
      <c r="W51" s="25">
        <f t="shared" si="11"/>
        <v>79</v>
      </c>
      <c r="X51" s="25">
        <f t="shared" si="12"/>
        <v>1.3166666666666667</v>
      </c>
      <c r="Y51" s="25">
        <f t="shared" si="13"/>
        <v>1</v>
      </c>
      <c r="Z51" s="27">
        <f t="shared" si="26"/>
        <v>19</v>
      </c>
    </row>
    <row r="52" spans="1:26" ht="13.5" thickBot="1">
      <c r="A52" s="30">
        <v>10</v>
      </c>
      <c r="B52" s="15"/>
      <c r="C52" s="15"/>
      <c r="D52" s="31">
        <f t="shared" si="41"/>
        <v>0</v>
      </c>
      <c r="E52" s="31">
        <f t="shared" si="35"/>
        <v>0</v>
      </c>
      <c r="F52" s="31">
        <f t="shared" si="36"/>
        <v>0</v>
      </c>
      <c r="G52" s="31">
        <f t="shared" si="37"/>
        <v>0</v>
      </c>
      <c r="H52" s="31">
        <f t="shared" si="42"/>
        <v>0</v>
      </c>
      <c r="I52" s="31"/>
      <c r="J52" s="32">
        <v>10</v>
      </c>
      <c r="K52" s="15"/>
      <c r="L52" s="15"/>
      <c r="M52" s="31">
        <f>60*K52+L52</f>
        <v>0</v>
      </c>
      <c r="N52" s="31">
        <f t="shared" si="38"/>
        <v>0</v>
      </c>
      <c r="O52" s="31">
        <f t="shared" si="39"/>
        <v>0</v>
      </c>
      <c r="P52" s="31">
        <f t="shared" si="40"/>
        <v>0</v>
      </c>
      <c r="Q52" s="31">
        <f>60*(O52-P52)</f>
        <v>0</v>
      </c>
      <c r="R52" s="31"/>
      <c r="S52" s="32">
        <v>10</v>
      </c>
      <c r="T52" s="15">
        <v>15</v>
      </c>
      <c r="U52" s="15">
        <v>24</v>
      </c>
      <c r="V52" s="31">
        <f t="shared" si="25"/>
        <v>924</v>
      </c>
      <c r="W52" s="31">
        <f t="shared" si="11"/>
        <v>75</v>
      </c>
      <c r="X52" s="31">
        <f t="shared" si="12"/>
        <v>1.25</v>
      </c>
      <c r="Y52" s="31">
        <f t="shared" si="13"/>
        <v>1</v>
      </c>
      <c r="Z52" s="33">
        <f t="shared" si="26"/>
        <v>15</v>
      </c>
    </row>
  </sheetData>
  <sheetProtection/>
  <mergeCells count="14">
    <mergeCell ref="B15:H15"/>
    <mergeCell ref="K15:Q15"/>
    <mergeCell ref="B28:H28"/>
    <mergeCell ref="K28:Q28"/>
    <mergeCell ref="S1:Z1"/>
    <mergeCell ref="T2:Z2"/>
    <mergeCell ref="T15:Z15"/>
    <mergeCell ref="T28:Z28"/>
    <mergeCell ref="T41:Z41"/>
    <mergeCell ref="B41:H41"/>
    <mergeCell ref="K41:Q41"/>
    <mergeCell ref="A1:Q1"/>
    <mergeCell ref="B2:H2"/>
    <mergeCell ref="K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>
    <oddHeader>&amp;LLiptovská Lúžna&amp;CMS v strihaní oviec&amp;R31. júla 2021</oddHeader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Michal Žugec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Reľovský</cp:lastModifiedBy>
  <cp:lastPrinted>2021-07-31T10:50:34Z</cp:lastPrinted>
  <dcterms:created xsi:type="dcterms:W3CDTF">2009-07-29T18:05:36Z</dcterms:created>
  <dcterms:modified xsi:type="dcterms:W3CDTF">2021-08-03T10:43:58Z</dcterms:modified>
  <cp:category/>
  <cp:version/>
  <cp:contentType/>
  <cp:contentStatus/>
</cp:coreProperties>
</file>